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<sst xmlns="http://schemas.openxmlformats.org/spreadsheetml/2006/main" count="27" uniqueCount="27">
  <si>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</si>
  <si>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</si>
  <si>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</si>
  <si>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</si>
  <si>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</si>
  <si>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</si>
  <si>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</si>
  <si>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</si>
  <si>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</si>
  <si>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</si>
  <si>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</si>
  <si>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</si>
  <si>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</si>
  <si>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</si>
  <si>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</si>
  <si>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</si>
  <si>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</si>
  <si>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</si>
  <si>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</si>
  <si>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</si>
  <si>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</si>
  <si>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</si>
  <si>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</si>
  <si>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</si>
  <si>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 xml:space="preserve">Приложение № 1 к Извещению 
об осуществлении закупки 
</t>
  </si>
  <si>
    <t>№ п/п</t>
  </si>
  <si>
    <t>Мотопомпа бензиновая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</si>
</sst>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956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52425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3" t="s">
        <v>24</v>
      </c>
      <c r="M1" s="63"/>
      <c r="N1" s="63"/>
      <c r="O1" s="63"/>
      <c r="P1" s="63"/>
    </row>
    <row r="2" spans="12:16" ht="45.75" customHeight="1">
      <c r="L2" s="63"/>
      <c r="M2" s="63"/>
      <c r="N2" s="63"/>
      <c r="O2" s="63"/>
      <c r="P2" s="63"/>
    </row>
    <row r="3" spans="12:16" ht="12.75" customHeight="1" hidden="1">
      <c r="L3" s="63"/>
      <c r="M3" s="63"/>
      <c r="N3" s="63"/>
      <c r="O3" s="63"/>
      <c r="P3" s="63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2"/>
      <c r="M5" s="62"/>
      <c r="N5" s="62"/>
      <c r="O5" s="62"/>
      <c r="P5" s="62"/>
    </row>
    <row r="6" spans="1:16" ht="41.25" customHeight="1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30.75" customHeight="1">
      <c r="A7" s="65" t="s">
        <v>25</v>
      </c>
      <c r="B7" s="65" t="s">
        <v>15</v>
      </c>
      <c r="C7" s="65" t="s">
        <v>0</v>
      </c>
      <c r="D7" s="65" t="s">
        <v>1</v>
      </c>
      <c r="E7" s="65" t="s">
        <v>2</v>
      </c>
      <c r="F7" s="65"/>
      <c r="G7" s="65"/>
      <c r="H7" s="66" t="s">
        <v>11</v>
      </c>
      <c r="I7" s="66"/>
      <c r="J7" s="67" t="s">
        <v>14</v>
      </c>
      <c r="K7" s="67"/>
      <c r="L7" s="67"/>
      <c r="M7" s="54" t="s">
        <v>22</v>
      </c>
      <c r="N7" s="54"/>
      <c r="O7" s="54"/>
      <c r="P7" s="54"/>
    </row>
    <row r="8" spans="1:16" ht="196.5" customHeight="1">
      <c r="A8" s="65"/>
      <c r="B8" s="65"/>
      <c r="C8" s="65"/>
      <c r="D8" s="65"/>
      <c r="E8" s="37" t="s">
        <v>19</v>
      </c>
      <c r="F8" s="37" t="s">
        <v>18</v>
      </c>
      <c r="G8" s="37" t="s">
        <v>23</v>
      </c>
      <c r="H8" s="2"/>
      <c r="I8" s="2" t="s">
        <v>6</v>
      </c>
      <c r="J8" s="2" t="s">
        <v>5</v>
      </c>
      <c r="K8" s="2" t="s">
        <v>3</v>
      </c>
      <c r="L8" s="3" t="s">
        <v>4</v>
      </c>
      <c r="M8" s="5" t="s">
        <v>10</v>
      </c>
      <c r="N8" s="4" t="s">
        <v>7</v>
      </c>
      <c r="O8" s="4" t="s">
        <v>8</v>
      </c>
      <c r="P8" s="2" t="s">
        <v>20</v>
      </c>
    </row>
    <row r="9" spans="1:16" s="36" customFormat="1" ht="106.5" customHeight="1">
      <c r="A9" s="42">
        <v>1</v>
      </c>
      <c r="B9" s="44" t="s">
        <v>26</v>
      </c>
      <c r="C9" s="38" t="s">
        <v>21</v>
      </c>
      <c r="D9" s="49">
        <v>2</v>
      </c>
      <c r="E9" s="50">
        <v>28721</v>
      </c>
      <c r="F9" s="50">
        <v>22501</v>
      </c>
      <c r="G9" s="50">
        <v>25292</v>
      </c>
      <c r="H9" s="24"/>
      <c r="I9" s="24"/>
      <c r="J9" s="32">
        <f>AVERAGE(E9:G9)</f>
        <v>25504.666666666668</v>
      </c>
      <c r="K9" s="33">
        <f>SQRT(((SUM((POWER(G9-J9,2)),(POWER(F9-J9,2)),(POWER(E9-J9,2)))/(COLUMNS(E9:G9)-1))))</f>
        <v>3115.448656828312</v>
      </c>
      <c r="L9" s="33">
        <f>K9/J9*100</f>
        <v>12.215210249738526</v>
      </c>
      <c r="M9" s="34">
        <f>((D9/3)*(SUM(E9:G9)))</f>
        <v>51009.33333333333</v>
      </c>
      <c r="N9" s="35">
        <f>M9/D9</f>
        <v>25504.666666666664</v>
      </c>
      <c r="O9" s="34">
        <f>ROUNDDOWN(N9,2)</f>
        <v>25504.66</v>
      </c>
      <c r="P9" s="41">
        <f>O9*D9</f>
        <v>51009.32</v>
      </c>
    </row>
    <row r="10" spans="1:16" s="6" customFormat="1" ht="15.75">
      <c r="A10" s="55" t="s">
        <v>17</v>
      </c>
      <c r="B10" s="56"/>
      <c r="C10" s="56"/>
      <c r="D10" s="56"/>
      <c r="E10" s="56"/>
      <c r="F10" s="56"/>
      <c r="G10" s="56"/>
      <c r="H10" s="56"/>
      <c r="I10" s="56"/>
      <c r="J10" s="43">
        <f>P9</f>
        <v>51009.32</v>
      </c>
      <c r="K10" s="40" t="s">
        <v>9</v>
      </c>
      <c r="L10" s="40"/>
      <c r="M10" s="40"/>
      <c r="N10" s="40"/>
      <c r="O10" s="40"/>
      <c r="P10" s="39"/>
    </row>
    <row r="11" spans="1:16" ht="26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8" ht="15.75">
      <c r="A12" s="58"/>
      <c r="B12" s="58"/>
      <c r="C12" s="18"/>
      <c r="D12" s="18"/>
      <c r="E12" s="26"/>
      <c r="F12" s="26"/>
      <c r="G12" s="26"/>
      <c r="H12" s="8"/>
    </row>
    <row r="13" spans="1:16" s="7" customFormat="1" ht="23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0" s="7" customFormat="1" ht="23.25">
      <c r="A14" s="45"/>
      <c r="B14" s="46"/>
      <c r="C14" s="59"/>
      <c r="D14" s="59"/>
      <c r="E14" s="59"/>
      <c r="F14" s="61"/>
      <c r="G14" s="61"/>
      <c r="H14" s="47" t="s">
        <v>13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12</v>
      </c>
    </row>
    <row r="16" spans="1:8" ht="15.75">
      <c r="A16" s="51"/>
      <c r="B16" s="51"/>
      <c r="C16" s="21"/>
      <c r="D16" s="21"/>
      <c r="E16" s="29"/>
      <c r="F16" s="29"/>
      <c r="G16" s="29"/>
      <c r="H16" s="12"/>
    </row>
    <row r="17" spans="1:8" s="7" customFormat="1" ht="15.75">
      <c r="A17" s="52"/>
      <c r="B17" s="52"/>
      <c r="C17" s="52"/>
      <c r="D17" s="22"/>
      <c r="E17" s="30"/>
      <c r="F17" s="13"/>
      <c r="G17" s="53"/>
      <c r="H17" s="53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2024-02-13T06:45:49Z</cp:lastPrinted>
  <dcterms:created xsi:type="dcterms:W3CDTF">2014-01-15T18:15:09Z</dcterms:created>
  <dcterms:modified xsi:type="dcterms:W3CDTF">2024-02-19T07:51:59Z</dcterms:modified>
  <cp:category/>
  <cp:version/>
  <cp:contentType/>
  <cp:contentStatus/>
</cp:coreProperties>
</file>