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48" activeTab="0"/>
  </bookViews>
  <sheets>
    <sheet name="Расчет цены" sheetId="1" r:id="rId1"/>
    <sheet name="Лист1" sheetId="2" r:id="rId2"/>
  </sheets>
  <definedNames>
    <definedName name="_xlnm.Print_Area" localSheetId="0">'Расчет цены'!$A$4:$P$13</definedName>
  </definedNames>
  <calcPr fullCalcOnLoad="1"/>
</workbook>
</file>

<file path=xl/sharedStrings.xml><?xml version="1.0" encoding="utf-8"?>
<sst xmlns="http://schemas.openxmlformats.org/spreadsheetml/2006/main" count="25" uniqueCount="24">
  <si>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</si>
  <si>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</si>
  <si>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</si>
  <si>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</si>
  <si>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</si>
  <si>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</si>
  <si>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</si>
  <si>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</si>
  <si>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</si>
  <si>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</si>
  <si>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</si>
  <si>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</si>
  <si>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</si>
  <si>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Предложение №1</t>
  </si>
  <si>
    <t xml:space="preserve">Предложение №2  </t>
  </si>
  <si>
    <t>Предложение №3  .</t>
  </si>
  <si>
    <t>Цена за единицу изм. с округлением  до сотых долей после запятой (руб.)</t>
  </si>
  <si>
    <t>Н(М)ЦК с учетом округления цены за единицу (руб.)</t>
  </si>
  <si>
    <t>Приложение 1 
к Извещению об осуществлении закупки</t>
  </si>
  <si>
    <t>Услуги местной телефонной связи</t>
  </si>
  <si>
    <t>усл.ед.</t>
  </si>
  <si>
    <t xml:space="preserve">Обоснование начальной (максимальной) цены контракта 
Предоставление услуг местной телефонной связи и услуг по передаче данных для целей передачи голосовой информации (IР-телефония) 
для МКУ «Управление образования» г. Рубцовска
</t>
  </si>
  <si>
    <t>Н(М)ЦК,  определяемая методом сопоставимых рыночных цен (анализа рынка)</t>
  </si>
  <si>
    <t>Услуги по передачи данных для целей передачи голосовой информации                            (IP-телефония)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</si>
</sst>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/>
    </xf>
    <xf numFmtId="17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1066800</xdr:rowOff>
    </xdr:from>
    <xdr:to>
      <xdr:col>11</xdr:col>
      <xdr:colOff>942975</xdr:colOff>
      <xdr:row>6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30003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6</xdr:row>
      <xdr:rowOff>914400</xdr:rowOff>
    </xdr:from>
    <xdr:to>
      <xdr:col>10</xdr:col>
      <xdr:colOff>1095375</xdr:colOff>
      <xdr:row>6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8479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6</xdr:row>
      <xdr:rowOff>1885950</xdr:rowOff>
    </xdr:from>
    <xdr:to>
      <xdr:col>12</xdr:col>
      <xdr:colOff>1466850</xdr:colOff>
      <xdr:row>6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81952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6</xdr:row>
      <xdr:rowOff>1352550</xdr:rowOff>
    </xdr:from>
    <xdr:to>
      <xdr:col>12</xdr:col>
      <xdr:colOff>419100</xdr:colOff>
      <xdr:row>6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32861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5" zoomScaleNormal="85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6.00390625" style="1" customWidth="1"/>
    <col min="2" max="2" width="21.00390625" style="12" customWidth="1"/>
    <col min="3" max="3" width="6.421875" style="14" customWidth="1"/>
    <col min="4" max="4" width="8.140625" style="14" customWidth="1"/>
    <col min="5" max="5" width="14.421875" style="19" customWidth="1"/>
    <col min="6" max="6" width="14.57421875" style="19" customWidth="1"/>
    <col min="7" max="7" width="14.28125" style="19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0:16" ht="42" customHeight="1">
      <c r="J1" s="47" t="s">
        <v>18</v>
      </c>
      <c r="K1" s="48"/>
      <c r="L1" s="48"/>
      <c r="M1" s="48"/>
      <c r="N1" s="48"/>
      <c r="O1" s="48"/>
      <c r="P1" s="48"/>
    </row>
    <row r="2" spans="14:16" ht="12.75">
      <c r="N2" s="51"/>
      <c r="O2" s="52"/>
      <c r="P2" s="52"/>
    </row>
    <row r="3" spans="13:16" ht="12.75">
      <c r="M3" s="51"/>
      <c r="N3" s="52"/>
      <c r="O3" s="52"/>
      <c r="P3" s="52"/>
    </row>
    <row r="4" spans="13:16" ht="12.75">
      <c r="M4" s="42"/>
      <c r="N4" s="43"/>
      <c r="O4" s="43"/>
      <c r="P4" s="43"/>
    </row>
    <row r="5" spans="1:16" ht="41.25" customHeight="1">
      <c r="A5" s="44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30.75" customHeight="1">
      <c r="A6" s="45" t="s">
        <v>0</v>
      </c>
      <c r="B6" s="45" t="s">
        <v>12</v>
      </c>
      <c r="C6" s="45" t="s">
        <v>1</v>
      </c>
      <c r="D6" s="45" t="s">
        <v>2</v>
      </c>
      <c r="E6" s="57" t="s">
        <v>3</v>
      </c>
      <c r="F6" s="58"/>
      <c r="G6" s="59"/>
      <c r="H6" s="60" t="s">
        <v>10</v>
      </c>
      <c r="I6" s="61"/>
      <c r="J6" s="62" t="s">
        <v>11</v>
      </c>
      <c r="K6" s="63"/>
      <c r="L6" s="64"/>
      <c r="M6" s="35" t="s">
        <v>22</v>
      </c>
      <c r="N6" s="36"/>
      <c r="O6" s="36"/>
      <c r="P6" s="37"/>
    </row>
    <row r="7" spans="1:16" ht="183" customHeight="1">
      <c r="A7" s="46"/>
      <c r="B7" s="46"/>
      <c r="C7" s="46"/>
      <c r="D7" s="46"/>
      <c r="E7" s="25" t="s">
        <v>13</v>
      </c>
      <c r="F7" s="25" t="s">
        <v>14</v>
      </c>
      <c r="G7" s="25" t="s">
        <v>15</v>
      </c>
      <c r="H7" s="2"/>
      <c r="I7" s="2" t="s">
        <v>7</v>
      </c>
      <c r="J7" s="2" t="s">
        <v>6</v>
      </c>
      <c r="K7" s="2" t="s">
        <v>4</v>
      </c>
      <c r="L7" s="3" t="s">
        <v>5</v>
      </c>
      <c r="M7" s="5" t="s">
        <v>9</v>
      </c>
      <c r="N7" s="4" t="s">
        <v>8</v>
      </c>
      <c r="O7" s="2" t="s">
        <v>16</v>
      </c>
      <c r="P7" s="2" t="s">
        <v>17</v>
      </c>
    </row>
    <row r="8" spans="1:16" s="24" customFormat="1" ht="30" customHeight="1">
      <c r="A8" s="26">
        <v>1</v>
      </c>
      <c r="B8" s="32" t="s">
        <v>19</v>
      </c>
      <c r="C8" s="27" t="s">
        <v>20</v>
      </c>
      <c r="D8" s="28">
        <v>12</v>
      </c>
      <c r="E8" s="29">
        <v>8590</v>
      </c>
      <c r="F8" s="29">
        <v>8600</v>
      </c>
      <c r="G8" s="29">
        <v>8550</v>
      </c>
      <c r="H8" s="29"/>
      <c r="I8" s="29"/>
      <c r="J8" s="30">
        <f>AVERAGE(E8:G8)</f>
        <v>8580</v>
      </c>
      <c r="K8" s="31">
        <f>SQRT(((SUM((POWER(G8-J8,2)),(POWER(F8-J8,2)),(POWER(E8-J8,2)))/(COLUMNS(E8:G8)-1))))</f>
        <v>26.457513110645905</v>
      </c>
      <c r="L8" s="31">
        <f>K8/J8*100</f>
        <v>0.3083626236672017</v>
      </c>
      <c r="M8" s="29">
        <f>((D8/3)*(SUM(E8:G8)))</f>
        <v>102960</v>
      </c>
      <c r="N8" s="33">
        <f>M8/D8</f>
        <v>8580</v>
      </c>
      <c r="O8" s="29">
        <f>ROUNDUP(N8,2)</f>
        <v>8580</v>
      </c>
      <c r="P8" s="34">
        <f>O8*D8</f>
        <v>102960</v>
      </c>
    </row>
    <row r="9" spans="1:16" s="24" customFormat="1" ht="70.5" customHeight="1">
      <c r="A9" s="26">
        <v>2</v>
      </c>
      <c r="B9" s="32" t="s">
        <v>23</v>
      </c>
      <c r="C9" s="27" t="s">
        <v>20</v>
      </c>
      <c r="D9" s="28">
        <v>12</v>
      </c>
      <c r="E9" s="29">
        <v>2500</v>
      </c>
      <c r="F9" s="29">
        <v>2500</v>
      </c>
      <c r="G9" s="29">
        <v>2500</v>
      </c>
      <c r="H9" s="29"/>
      <c r="I9" s="29"/>
      <c r="J9" s="30">
        <f>AVERAGE(E9:G9)</f>
        <v>2500</v>
      </c>
      <c r="K9" s="31">
        <f>SQRT(((SUM((POWER(G9-J9,2)),(POWER(F9-J9,2)),(POWER(E9-J9,2)))/(COLUMNS(E9:G9)-1))))</f>
        <v>0</v>
      </c>
      <c r="L9" s="31">
        <f>K9/J9*100</f>
        <v>0</v>
      </c>
      <c r="M9" s="29">
        <f>((D9/3)*(SUM(E9:G9)))</f>
        <v>30000</v>
      </c>
      <c r="N9" s="33">
        <f>M9/D9</f>
        <v>2500</v>
      </c>
      <c r="O9" s="29">
        <f>ROUNDDOWN(N9,2)</f>
        <v>2500</v>
      </c>
      <c r="P9" s="34">
        <f>O9*D9</f>
        <v>30000</v>
      </c>
    </row>
    <row r="10" spans="1:16" s="24" customFormat="1" ht="20.25" customHeight="1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  <c r="P10" s="34">
        <f>SUM(P8:P9)</f>
        <v>132960</v>
      </c>
    </row>
    <row r="11" spans="1:16" s="19" customFormat="1" ht="41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8" ht="15">
      <c r="A12" s="41"/>
      <c r="B12" s="41"/>
      <c r="C12" s="15"/>
      <c r="D12" s="15"/>
      <c r="E12" s="20"/>
      <c r="F12" s="20"/>
      <c r="G12" s="20"/>
      <c r="H12" s="7"/>
    </row>
    <row r="13" spans="1:16" s="6" customFormat="1" ht="15" customHeight="1">
      <c r="A13" s="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50"/>
      <c r="M13" s="50"/>
      <c r="N13" s="50"/>
      <c r="O13" s="50"/>
      <c r="P13" s="50"/>
    </row>
    <row r="14" spans="1:8" ht="15">
      <c r="A14" s="38"/>
      <c r="B14" s="38"/>
      <c r="C14" s="16"/>
      <c r="D14" s="16"/>
      <c r="E14" s="21"/>
      <c r="F14" s="21"/>
      <c r="G14" s="21"/>
      <c r="H14" s="9"/>
    </row>
    <row r="15" spans="1:8" s="6" customFormat="1" ht="15">
      <c r="A15" s="39"/>
      <c r="B15" s="39"/>
      <c r="C15" s="39"/>
      <c r="D15" s="17"/>
      <c r="E15" s="22"/>
      <c r="F15" s="10"/>
      <c r="G15" s="40"/>
      <c r="H15" s="40"/>
    </row>
    <row r="16" spans="1:8" ht="12.75">
      <c r="A16" s="9"/>
      <c r="B16" s="13"/>
      <c r="C16" s="18"/>
      <c r="D16" s="18"/>
      <c r="E16" s="23"/>
      <c r="F16" s="23"/>
      <c r="G16" s="23"/>
      <c r="H16" s="9"/>
    </row>
    <row r="17" spans="1:8" ht="12.75">
      <c r="A17" s="9"/>
      <c r="B17" s="13"/>
      <c r="C17" s="18"/>
      <c r="D17" s="18"/>
      <c r="E17" s="23"/>
      <c r="F17" s="23"/>
      <c r="G17" s="23"/>
      <c r="H17" s="11"/>
    </row>
  </sheetData>
  <sheetProtection/>
  <mergeCells count="20">
    <mergeCell ref="J1:P1"/>
    <mergeCell ref="B13:P13"/>
    <mergeCell ref="N2:P2"/>
    <mergeCell ref="M3:P3"/>
    <mergeCell ref="A11:P11"/>
    <mergeCell ref="D6:D7"/>
    <mergeCell ref="A10:O10"/>
    <mergeCell ref="E6:G6"/>
    <mergeCell ref="H6:I6"/>
    <mergeCell ref="J6:L6"/>
    <mergeCell ref="M6:P6"/>
    <mergeCell ref="A14:B14"/>
    <mergeCell ref="A15:C15"/>
    <mergeCell ref="G15:H15"/>
    <mergeCell ref="A12:B12"/>
    <mergeCell ref="M4:P4"/>
    <mergeCell ref="A5:P5"/>
    <mergeCell ref="A6:A7"/>
    <mergeCell ref="B6:B7"/>
    <mergeCell ref="C6:C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2"/>
  <rowBreaks count="1" manualBreakCount="1">
    <brk id="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2022-11-07T00:45:52Z</cp:lastPrinted>
  <dcterms:created xsi:type="dcterms:W3CDTF">2014-01-15T18:15:09Z</dcterms:created>
  <dcterms:modified xsi:type="dcterms:W3CDTF">2023-11-28T01:03:30Z</dcterms:modified>
  <cp:category/>
  <cp:version/>
  <cp:contentType/>
  <cp:contentStatus/>
</cp:coreProperties>
</file>