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цены'!$A$4:$P$12</definedName>
  </definedNames>
  <calcPr fullCalcOnLoad="1"/>
</workbook>
</file>

<file path=xl/sharedStrings.xml><?xml version="1.0" encoding="utf-8"?>
<sst xmlns="http://schemas.openxmlformats.org/spreadsheetml/2006/main" count="28" uniqueCount="26">
  <si>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</si>
  <si>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</si>
  <si>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</si>
  <si>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</si>
  <si>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</si>
  <si>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</si>
  <si>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</si>
  <si>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</si>
  <si>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</si>
  <si>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</si>
  <si>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</si>
  <si>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</si>
  <si>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</si>
  <si>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</si>
  <si>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</si>
  <si>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t>шт</t>
  </si>
  <si>
    <t>Приложение 1 к Извещению об осуществлении закупки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</si>
  <si>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</si>
  <si>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</si>
  <si>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Наименование объекта закупки: Поставка сетевого оборудования для МКУ «Управление образования»  г. Рубцовска.
</t>
  </si>
  <si>
    <t>Коммутатор</t>
  </si>
  <si>
    <t>Кабельный органайзер</t>
  </si>
  <si>
    <t>Патч-панель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</si>
  <si>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</si>
  <si>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</si>
  <si>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r>
      <t xml:space="preserve">На основании проведенного анализа рынка  Н(М)ЦК составляет: </t>
    </r>
    <r>
      <rPr>
        <b/>
        <sz val="12"/>
        <color indexed="8"/>
        <rFont val="Times New Roman"/>
        <family val="1"/>
      </rPr>
      <t>86044 (восемьдесят шесть тысяч  сорок четыре) рубля 65 копеек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</si>
</sst>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0956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904875</xdr:rowOff>
    </xdr:from>
    <xdr:to>
      <xdr:col>10</xdr:col>
      <xdr:colOff>1095375</xdr:colOff>
      <xdr:row>6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8194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6</xdr:row>
      <xdr:rowOff>1895475</xdr:rowOff>
    </xdr:from>
    <xdr:to>
      <xdr:col>12</xdr:col>
      <xdr:colOff>1562100</xdr:colOff>
      <xdr:row>6</xdr:row>
      <xdr:rowOff>2314575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8100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6</xdr:row>
      <xdr:rowOff>1714500</xdr:rowOff>
    </xdr:from>
    <xdr:to>
      <xdr:col>12</xdr:col>
      <xdr:colOff>466725</xdr:colOff>
      <xdr:row>6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6290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6.00390625" style="1" customWidth="1"/>
    <col min="2" max="2" width="21.00390625" style="6" customWidth="1"/>
    <col min="3" max="3" width="6.421875" style="8" customWidth="1"/>
    <col min="4" max="4" width="8.140625" style="8" customWidth="1"/>
    <col min="5" max="5" width="14.421875" style="12" customWidth="1"/>
    <col min="6" max="6" width="14.57421875" style="12" customWidth="1"/>
    <col min="7" max="7" width="14.28125" style="1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5.140625" style="1" customWidth="1"/>
    <col min="16" max="16" width="13.00390625" style="1" customWidth="1"/>
    <col min="17" max="16384" width="9.140625" style="1" customWidth="1"/>
  </cols>
  <sheetData>
    <row r="1" spans="13:16" ht="12.75">
      <c r="M1" s="35" t="s">
        <v>16</v>
      </c>
      <c r="N1" s="35"/>
      <c r="O1" s="35"/>
      <c r="P1" s="35"/>
    </row>
    <row r="2" spans="13:16" ht="12.75">
      <c r="M2" s="35"/>
      <c r="N2" s="35"/>
      <c r="O2" s="35"/>
      <c r="P2" s="35"/>
    </row>
    <row r="3" spans="13:16" ht="12.75">
      <c r="M3" s="35"/>
      <c r="N3" s="35"/>
      <c r="O3" s="35"/>
      <c r="P3" s="35"/>
    </row>
    <row r="4" spans="13:16" ht="19.5" customHeight="1">
      <c r="M4" s="18"/>
      <c r="N4" s="18"/>
      <c r="O4" s="18"/>
      <c r="P4" s="18"/>
    </row>
    <row r="5" spans="1:16" ht="62.25" customHeight="1" thickBot="1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30.75" customHeight="1">
      <c r="A6" s="37" t="s">
        <v>0</v>
      </c>
      <c r="B6" s="39" t="s">
        <v>10</v>
      </c>
      <c r="C6" s="39" t="s">
        <v>1</v>
      </c>
      <c r="D6" s="39" t="s">
        <v>2</v>
      </c>
      <c r="E6" s="39" t="s">
        <v>3</v>
      </c>
      <c r="F6" s="39"/>
      <c r="G6" s="39"/>
      <c r="H6" s="41" t="s">
        <v>8</v>
      </c>
      <c r="I6" s="41"/>
      <c r="J6" s="42" t="s">
        <v>9</v>
      </c>
      <c r="K6" s="42"/>
      <c r="L6" s="42"/>
      <c r="M6" s="43" t="s">
        <v>23</v>
      </c>
      <c r="N6" s="43"/>
      <c r="O6" s="43"/>
      <c r="P6" s="44"/>
    </row>
    <row r="7" spans="1:16" ht="192" customHeight="1">
      <c r="A7" s="38"/>
      <c r="B7" s="40"/>
      <c r="C7" s="40"/>
      <c r="D7" s="40"/>
      <c r="E7" s="19" t="s">
        <v>11</v>
      </c>
      <c r="F7" s="19" t="s">
        <v>12</v>
      </c>
      <c r="G7" s="19" t="s">
        <v>13</v>
      </c>
      <c r="H7" s="20"/>
      <c r="I7" s="20" t="s">
        <v>6</v>
      </c>
      <c r="J7" s="20" t="s">
        <v>5</v>
      </c>
      <c r="K7" s="20" t="s">
        <v>4</v>
      </c>
      <c r="L7" s="21" t="s">
        <v>17</v>
      </c>
      <c r="M7" s="22" t="s">
        <v>18</v>
      </c>
      <c r="N7" s="20" t="s">
        <v>7</v>
      </c>
      <c r="O7" s="20" t="s">
        <v>14</v>
      </c>
      <c r="P7" s="23" t="s">
        <v>24</v>
      </c>
    </row>
    <row r="8" spans="1:16" s="16" customFormat="1" ht="30" customHeight="1">
      <c r="A8" s="24">
        <v>1</v>
      </c>
      <c r="B8" s="25" t="s">
        <v>20</v>
      </c>
      <c r="C8" s="17" t="s">
        <v>15</v>
      </c>
      <c r="D8" s="26">
        <v>2</v>
      </c>
      <c r="E8" s="27">
        <v>38000</v>
      </c>
      <c r="F8" s="27">
        <v>38600</v>
      </c>
      <c r="G8" s="27">
        <v>37800</v>
      </c>
      <c r="H8" s="27"/>
      <c r="I8" s="27"/>
      <c r="J8" s="28">
        <f>AVERAGE(E8:G8)</f>
        <v>38133.333333333336</v>
      </c>
      <c r="K8" s="29">
        <f>SQRT(((SUM((POWER(G8-J8,2)),(POWER(F8-J8,2)),(POWER(E8-J8,2)))/(COLUMNS(E8:G8)-1))))</f>
        <v>416.33319989322655</v>
      </c>
      <c r="L8" s="29">
        <f>K8/J8*100</f>
        <v>1.0917828668528666</v>
      </c>
      <c r="M8" s="30">
        <f>((D8/3)*(SUM(E8:G8)))</f>
        <v>76266.66666666666</v>
      </c>
      <c r="N8" s="31">
        <f>M8/D8</f>
        <v>38133.33333333333</v>
      </c>
      <c r="O8" s="30">
        <f>ROUNDDOWN(N8,2)</f>
        <v>38133.33</v>
      </c>
      <c r="P8" s="32">
        <f>O8*D8</f>
        <v>76266.66</v>
      </c>
    </row>
    <row r="9" spans="1:16" s="16" customFormat="1" ht="34.5" customHeight="1">
      <c r="A9" s="24">
        <v>2</v>
      </c>
      <c r="B9" s="25" t="s">
        <v>21</v>
      </c>
      <c r="C9" s="17" t="s">
        <v>15</v>
      </c>
      <c r="D9" s="26">
        <v>3</v>
      </c>
      <c r="E9" s="27">
        <v>970</v>
      </c>
      <c r="F9" s="27">
        <v>1100</v>
      </c>
      <c r="G9" s="27">
        <v>948</v>
      </c>
      <c r="H9" s="27"/>
      <c r="I9" s="27"/>
      <c r="J9" s="28">
        <f>AVERAGE(E9:G9)</f>
        <v>1006</v>
      </c>
      <c r="K9" s="29">
        <f>SQRT(((SUM((POWER(G9-J9,2)),(POWER(F9-J9,2)),(POWER(E9-J9,2)))/(COLUMNS(E9:G9)-1))))</f>
        <v>82.1462111116514</v>
      </c>
      <c r="L9" s="29">
        <f>K9/J9*100</f>
        <v>8.165627347082644</v>
      </c>
      <c r="M9" s="30">
        <f>((D9/3)*(SUM(E9:G9)))</f>
        <v>3018</v>
      </c>
      <c r="N9" s="31">
        <f>M9/D9</f>
        <v>1006</v>
      </c>
      <c r="O9" s="30">
        <f>ROUNDUP(N9,2)</f>
        <v>1006</v>
      </c>
      <c r="P9" s="32">
        <f>O9*D9</f>
        <v>3018</v>
      </c>
    </row>
    <row r="10" spans="1:16" s="12" customFormat="1" ht="20.25" customHeight="1">
      <c r="A10" s="24">
        <v>3</v>
      </c>
      <c r="B10" s="34" t="s">
        <v>22</v>
      </c>
      <c r="C10" s="17" t="s">
        <v>15</v>
      </c>
      <c r="D10" s="26">
        <v>3</v>
      </c>
      <c r="E10" s="27">
        <v>2300</v>
      </c>
      <c r="F10" s="27">
        <v>2360</v>
      </c>
      <c r="G10" s="27">
        <v>2100</v>
      </c>
      <c r="H10" s="27"/>
      <c r="I10" s="27"/>
      <c r="J10" s="28">
        <f>AVERAGE(E10:G10)</f>
        <v>2253.3333333333335</v>
      </c>
      <c r="K10" s="29">
        <f>SQRT(((SUM((POWER(G10-J10,2)),(POWER(F10-J10,2)),(POWER(E10-J10,2)))/(COLUMNS(E10:G10)-1))))</f>
        <v>136.13718571108092</v>
      </c>
      <c r="L10" s="29">
        <f>K10/J10*100</f>
        <v>6.041591081852703</v>
      </c>
      <c r="M10" s="30">
        <f>((D10/3)*(SUM(E10:G10)))</f>
        <v>6760</v>
      </c>
      <c r="N10" s="31">
        <f>M10/D10</f>
        <v>2253.3333333333335</v>
      </c>
      <c r="O10" s="30">
        <f>ROUNDDOWN(N10,2)</f>
        <v>2253.33</v>
      </c>
      <c r="P10" s="32">
        <f>O10*D10</f>
        <v>6759.99</v>
      </c>
    </row>
    <row r="11" spans="1:16" ht="15">
      <c r="A11" s="24"/>
      <c r="B11" s="33"/>
      <c r="C11" s="17"/>
      <c r="D11" s="26"/>
      <c r="E11" s="27"/>
      <c r="F11" s="27"/>
      <c r="G11" s="27"/>
      <c r="H11" s="27"/>
      <c r="I11" s="27"/>
      <c r="J11" s="28"/>
      <c r="K11" s="29"/>
      <c r="L11" s="29"/>
      <c r="M11" s="30"/>
      <c r="N11" s="31"/>
      <c r="O11" s="30"/>
      <c r="P11" s="32">
        <f>SUM(P8:P10)</f>
        <v>86044.65000000001</v>
      </c>
    </row>
    <row r="12" spans="1:16" s="2" customFormat="1" ht="15" customHeight="1">
      <c r="A12" s="48" t="s">
        <v>25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8" ht="15">
      <c r="A13" s="45"/>
      <c r="B13" s="45"/>
      <c r="C13" s="9"/>
      <c r="D13" s="9"/>
      <c r="E13" s="13"/>
      <c r="F13" s="13"/>
      <c r="G13" s="13"/>
      <c r="H13" s="3"/>
    </row>
    <row r="14" spans="1:8" s="2" customFormat="1" ht="15">
      <c r="A14" s="46"/>
      <c r="B14" s="46"/>
      <c r="C14" s="46"/>
      <c r="D14" s="10"/>
      <c r="E14" s="14"/>
      <c r="F14" s="4"/>
      <c r="G14" s="47"/>
      <c r="H14" s="47"/>
    </row>
    <row r="15" spans="1:8" ht="12.75">
      <c r="A15" s="3"/>
      <c r="B15" s="7"/>
      <c r="C15" s="11"/>
      <c r="D15" s="11"/>
      <c r="E15" s="15"/>
      <c r="F15" s="15"/>
      <c r="G15" s="15"/>
      <c r="H15" s="3"/>
    </row>
    <row r="16" spans="1:8" ht="12.75">
      <c r="A16" s="3"/>
      <c r="B16" s="7"/>
      <c r="C16" s="11"/>
      <c r="D16" s="11"/>
      <c r="E16" s="15"/>
      <c r="F16" s="15"/>
      <c r="G16" s="15"/>
      <c r="H16" s="5"/>
    </row>
  </sheetData>
  <sheetProtection/>
  <mergeCells count="14">
    <mergeCell ref="A13:B13"/>
    <mergeCell ref="A14:C14"/>
    <mergeCell ref="G14:H14"/>
    <mergeCell ref="A12:P12"/>
    <mergeCell ref="M1:P3"/>
    <mergeCell ref="A5:P5"/>
    <mergeCell ref="A6:A7"/>
    <mergeCell ref="B6:B7"/>
    <mergeCell ref="C6:C7"/>
    <mergeCell ref="D6:D7"/>
    <mergeCell ref="E6:G6"/>
    <mergeCell ref="H6:I6"/>
    <mergeCell ref="J6:L6"/>
    <mergeCell ref="M6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2023-11-14T01:49:34Z</cp:lastPrinted>
  <dcterms:created xsi:type="dcterms:W3CDTF">2014-01-15T18:15:09Z</dcterms:created>
  <dcterms:modified xsi:type="dcterms:W3CDTF">2023-11-22T03:07:31Z</dcterms:modified>
  <cp:category/>
  <cp:version/>
  <cp:contentType/>
  <cp:contentStatus/>
</cp:coreProperties>
</file>