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цены'!$A$1:$P$9</definedName>
  </definedNames>
  <calcPr fullCalcOnLoad="1"/>
</workbook>
</file>

<file path=xl/sharedStrings.xml><?xml version="1.0" encoding="utf-8"?>
<sst xmlns="http://schemas.openxmlformats.org/spreadsheetml/2006/main" count="26" uniqueCount="25">
  <si>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</si>
  <si>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</si>
  <si>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</si>
  <si>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</si>
  <si>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</si>
  <si>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</si>
  <si>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</si>
  <si>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</si>
  <si>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</si>
  <si>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</si>
  <si>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</si>
  <si>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</si>
  <si>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</si>
  <si>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</si>
  <si>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</si>
  <si>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>Бензин  автомобильный (марка АИ – 95-К5)</t>
  </si>
  <si>
    <t>Бензин  автомобильный (марка АИ – 92-К5)</t>
  </si>
  <si>
    <t xml:space="preserve">Предложение №1 </t>
  </si>
  <si>
    <t xml:space="preserve">Предложение №2  </t>
  </si>
  <si>
    <t xml:space="preserve">Предложение №3  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</si>
  <si>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</si>
  <si>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 xml:space="preserve">Приложение 1 к Извещению об осуществлении закупки
</t>
  </si>
  <si>
    <t>Н(М)ЦК, определяемая методом сопоставимых рыночных цен (анализа рынка)</t>
  </si>
  <si>
    <t>Н(М)ЦК с учетом округления цены за единицу (руб.)</t>
  </si>
  <si>
    <t>В результате проведенного расчета начальная (максимальная) цена составила - 399 325 (Триста девяносто девять тысяч триста двадцать пять) рублей 00 копеек.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</si>
</sst>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1076325</xdr:rowOff>
    </xdr:from>
    <xdr:to>
      <xdr:col>11</xdr:col>
      <xdr:colOff>942975</xdr:colOff>
      <xdr:row>5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3050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914400</xdr:rowOff>
    </xdr:from>
    <xdr:to>
      <xdr:col>10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1431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</xdr:row>
      <xdr:rowOff>1895475</xdr:rowOff>
    </xdr:from>
    <xdr:to>
      <xdr:col>12</xdr:col>
      <xdr:colOff>1466850</xdr:colOff>
      <xdr:row>5</xdr:row>
      <xdr:rowOff>2305050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1242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5</xdr:row>
      <xdr:rowOff>1352550</xdr:rowOff>
    </xdr:from>
    <xdr:to>
      <xdr:col>12</xdr:col>
      <xdr:colOff>419100</xdr:colOff>
      <xdr:row>5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25812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zoomScaleSheetLayoutView="100" zoomScalePageLayoutView="0" workbookViewId="0" topLeftCell="A1">
      <selection activeCell="A9" sqref="A9:P9"/>
    </sheetView>
  </sheetViews>
  <sheetFormatPr defaultColWidth="9.140625" defaultRowHeight="15"/>
  <cols>
    <col min="1" max="1" width="6.00390625" style="1" customWidth="1"/>
    <col min="2" max="2" width="21.00390625" style="3" customWidth="1"/>
    <col min="3" max="3" width="6.421875" style="4" customWidth="1"/>
    <col min="4" max="4" width="8.140625" style="4" customWidth="1"/>
    <col min="5" max="5" width="14.421875" style="6" customWidth="1"/>
    <col min="6" max="6" width="14.57421875" style="6" customWidth="1"/>
    <col min="7" max="7" width="14.28125" style="6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3:16" ht="12.75" customHeight="1">
      <c r="M1" s="40" t="s">
        <v>21</v>
      </c>
      <c r="N1" s="40"/>
      <c r="O1" s="40"/>
      <c r="P1" s="40"/>
    </row>
    <row r="2" spans="13:16" ht="12" customHeight="1">
      <c r="M2" s="40"/>
      <c r="N2" s="40"/>
      <c r="O2" s="40"/>
      <c r="P2" s="40"/>
    </row>
    <row r="3" spans="13:16" ht="12.75" customHeight="1" hidden="1">
      <c r="M3" s="40"/>
      <c r="N3" s="40"/>
      <c r="O3" s="40"/>
      <c r="P3" s="40"/>
    </row>
    <row r="4" spans="1:16" ht="41.25" customHeight="1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30.75" customHeight="1">
      <c r="A5" s="24" t="s">
        <v>0</v>
      </c>
      <c r="B5" s="24" t="s">
        <v>12</v>
      </c>
      <c r="C5" s="24" t="s">
        <v>1</v>
      </c>
      <c r="D5" s="24" t="s">
        <v>2</v>
      </c>
      <c r="E5" s="28" t="s">
        <v>3</v>
      </c>
      <c r="F5" s="29"/>
      <c r="G5" s="30"/>
      <c r="H5" s="31" t="s">
        <v>10</v>
      </c>
      <c r="I5" s="32"/>
      <c r="J5" s="33" t="s">
        <v>11</v>
      </c>
      <c r="K5" s="34"/>
      <c r="L5" s="35"/>
      <c r="M5" s="36" t="s">
        <v>22</v>
      </c>
      <c r="N5" s="37"/>
      <c r="O5" s="37"/>
      <c r="P5" s="38"/>
    </row>
    <row r="6" spans="1:16" ht="196.5" customHeight="1">
      <c r="A6" s="25"/>
      <c r="B6" s="25"/>
      <c r="C6" s="25"/>
      <c r="D6" s="25"/>
      <c r="E6" s="19" t="s">
        <v>17</v>
      </c>
      <c r="F6" s="19" t="s">
        <v>18</v>
      </c>
      <c r="G6" s="19" t="s">
        <v>19</v>
      </c>
      <c r="H6" s="20"/>
      <c r="I6" s="20" t="s">
        <v>7</v>
      </c>
      <c r="J6" s="20" t="s">
        <v>6</v>
      </c>
      <c r="K6" s="20" t="s">
        <v>4</v>
      </c>
      <c r="L6" s="21" t="s">
        <v>5</v>
      </c>
      <c r="M6" s="20" t="s">
        <v>20</v>
      </c>
      <c r="N6" s="20" t="s">
        <v>8</v>
      </c>
      <c r="O6" s="20" t="s">
        <v>9</v>
      </c>
      <c r="P6" s="20" t="s">
        <v>23</v>
      </c>
    </row>
    <row r="7" spans="1:16" s="9" customFormat="1" ht="47.25" customHeight="1">
      <c r="A7" s="11">
        <v>1</v>
      </c>
      <c r="B7" s="12" t="s">
        <v>15</v>
      </c>
      <c r="C7" s="10" t="s">
        <v>13</v>
      </c>
      <c r="D7" s="13">
        <v>5000</v>
      </c>
      <c r="E7" s="5">
        <v>54.5</v>
      </c>
      <c r="F7" s="5">
        <v>54.2</v>
      </c>
      <c r="G7" s="5">
        <v>54</v>
      </c>
      <c r="H7" s="5"/>
      <c r="I7" s="5"/>
      <c r="J7" s="7">
        <f>AVERAGE(E7:G7)</f>
        <v>54.23333333333333</v>
      </c>
      <c r="K7" s="8">
        <f>SQRT(((SUM((POWER(G7-J7,2)),(POWER(F7-J7,2)),(POWER(E7-J7,2)))/(COLUMNS(E7:G7)-1))))</f>
        <v>0.25166114784235816</v>
      </c>
      <c r="L7" s="8">
        <f>K7/J7*100</f>
        <v>0.46403407715247363</v>
      </c>
      <c r="M7" s="5">
        <f>((D7/3)*(SUM(E7:G7)))</f>
        <v>271166.6666666667</v>
      </c>
      <c r="N7" s="16">
        <f>M7/D7</f>
        <v>54.233333333333334</v>
      </c>
      <c r="O7" s="5">
        <f>ROUNDDOWN(N7,2)</f>
        <v>54.23</v>
      </c>
      <c r="P7" s="17">
        <f>O7*D7</f>
        <v>271150</v>
      </c>
    </row>
    <row r="8" spans="1:16" s="9" customFormat="1" ht="53.25" customHeight="1">
      <c r="A8" s="11"/>
      <c r="B8" s="12" t="s">
        <v>16</v>
      </c>
      <c r="C8" s="10" t="s">
        <v>13</v>
      </c>
      <c r="D8" s="13">
        <v>2500</v>
      </c>
      <c r="E8" s="5">
        <v>51.5</v>
      </c>
      <c r="F8" s="5">
        <v>51.3</v>
      </c>
      <c r="G8" s="5">
        <v>51</v>
      </c>
      <c r="H8" s="5"/>
      <c r="I8" s="5"/>
      <c r="J8" s="7">
        <f>AVERAGE(E8:G8)</f>
        <v>51.26666666666667</v>
      </c>
      <c r="K8" s="8">
        <f>SQRT(((SUM((POWER(G8-J8,2)),(POWER(F8-J8,2)),(POWER(E8-J8,2)))/(COLUMNS(E8:G8)-1))))</f>
        <v>0.25166114784235816</v>
      </c>
      <c r="L8" s="8">
        <f>K8/J8*100</f>
        <v>0.4908865042438715</v>
      </c>
      <c r="M8" s="5">
        <f>((D8/3)*(SUM(E8:G8)))</f>
        <v>128166.66666666669</v>
      </c>
      <c r="N8" s="16">
        <f>M8/D8</f>
        <v>51.26666666666667</v>
      </c>
      <c r="O8" s="5">
        <f>ROUNDUP(N8,2)</f>
        <v>51.269999999999996</v>
      </c>
      <c r="P8" s="17">
        <f>O8*D8</f>
        <v>128174.99999999999</v>
      </c>
    </row>
    <row r="9" spans="1:16" s="9" customFormat="1" ht="20.25" customHeight="1">
      <c r="A9" s="26" t="s">
        <v>24</v>
      </c>
      <c r="B9" s="26"/>
      <c r="C9" s="26"/>
      <c r="D9" s="26"/>
      <c r="E9" s="26"/>
      <c r="F9" s="26"/>
      <c r="G9" s="26"/>
      <c r="H9" s="26"/>
      <c r="I9" s="26"/>
      <c r="J9" s="27"/>
      <c r="K9" s="27"/>
      <c r="L9" s="27"/>
      <c r="M9" s="27"/>
      <c r="N9" s="27"/>
      <c r="O9" s="27"/>
      <c r="P9" s="27"/>
    </row>
    <row r="10" s="2" customFormat="1" ht="22.5" customHeight="1"/>
    <row r="12" spans="2:4" ht="12.75">
      <c r="B12" s="22"/>
      <c r="C12" s="41"/>
      <c r="D12" s="41"/>
    </row>
    <row r="13" spans="2:11" ht="21" customHeight="1">
      <c r="B13" s="41"/>
      <c r="C13" s="41"/>
      <c r="D13" s="41"/>
      <c r="F13" s="18"/>
      <c r="J13" s="15"/>
      <c r="K13" s="15"/>
    </row>
    <row r="16" spans="2:4" ht="15">
      <c r="B16" s="22"/>
      <c r="C16" s="23"/>
      <c r="D16" s="23"/>
    </row>
    <row r="17" ht="15">
      <c r="B17" s="14"/>
    </row>
  </sheetData>
  <sheetProtection/>
  <mergeCells count="13">
    <mergeCell ref="A4:P4"/>
    <mergeCell ref="A5:A6"/>
    <mergeCell ref="B5:B6"/>
    <mergeCell ref="C5:C6"/>
    <mergeCell ref="M1:P3"/>
    <mergeCell ref="B12:D13"/>
    <mergeCell ref="B16:D16"/>
    <mergeCell ref="D5:D6"/>
    <mergeCell ref="A9:P9"/>
    <mergeCell ref="E5:G5"/>
    <mergeCell ref="H5:I5"/>
    <mergeCell ref="J5:L5"/>
    <mergeCell ref="M5:P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2023-08-29T08:29:28Z</cp:lastPrinted>
  <dcterms:created xsi:type="dcterms:W3CDTF">2014-01-15T18:15:09Z</dcterms:created>
  <dcterms:modified xsi:type="dcterms:W3CDTF">2023-08-29T08:29:30Z</dcterms:modified>
  <cp:category/>
  <cp:version/>
  <cp:contentType/>
  <cp:contentStatus/>
</cp:coreProperties>
</file>