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цены'!$A$1:$N$9</definedName>
  </definedNames>
  <calcPr fullCalcOnLoad="1"/>
</workbook>
</file>

<file path=xl/sharedStrings.xml><?xml version="1.0" encoding="utf-8"?>
<sst xmlns="http://schemas.openxmlformats.org/spreadsheetml/2006/main" count="24" uniqueCount="23">
  <si>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</si>
  <si>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</si>
  <si>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</si>
  <si>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</si>
  <si>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</si>
  <si>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</si>
  <si>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</si>
  <si>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>Н(М)ЦК, ЦКЕП, определяемая методом сопоставимых рыночных цен (анализа рынка)*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</si>
  <si>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</si>
  <si>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</si>
  <si>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</si>
  <si>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</si>
  <si>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</si>
  <si>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>Бензин  автомобильный (марка АИ – 92-К5)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</si>
  <si>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</si>
  <si>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Приложение 1 к Извещению об осуществлении закупки
</t>
  </si>
  <si>
    <t xml:space="preserve">Коммерческое предложение №1 </t>
  </si>
  <si>
    <t xml:space="preserve">Коммерческое предложение №3  </t>
  </si>
  <si>
    <t xml:space="preserve">Коммерческое предложение  №2  </t>
  </si>
  <si>
    <t>Цена за единицу изм. с округлением   до сотых долей после запятой (руб.)</t>
  </si>
  <si>
    <t>Н(М)ЦК  контракта с учетом округления цены за единицу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</si>
  <si>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</si>
  <si>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>В результате проведенного расчета начальная максимальная цена составила - 88 709 (восемьдесят восемь тысяч семьсот девять) рублей 50 копеек.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</si>
</sst>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1076325</xdr:rowOff>
    </xdr:from>
    <xdr:to>
      <xdr:col>9</xdr:col>
      <xdr:colOff>942975</xdr:colOff>
      <xdr:row>5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5431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3812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5</xdr:row>
      <xdr:rowOff>2533650</xdr:rowOff>
    </xdr:from>
    <xdr:to>
      <xdr:col>10</xdr:col>
      <xdr:colOff>1428750</xdr:colOff>
      <xdr:row>6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40005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5</xdr:row>
      <xdr:rowOff>1352550</xdr:rowOff>
    </xdr:from>
    <xdr:to>
      <xdr:col>10</xdr:col>
      <xdr:colOff>419100</xdr:colOff>
      <xdr:row>5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28194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6.140625" style="5" customWidth="1"/>
    <col min="6" max="6" width="15.57421875" style="5" customWidth="1"/>
    <col min="7" max="7" width="16.8515625" style="5" customWidth="1"/>
    <col min="8" max="8" width="15.57421875" style="1" customWidth="1"/>
    <col min="9" max="9" width="17.7109375" style="1" customWidth="1"/>
    <col min="10" max="10" width="14.140625" style="1" customWidth="1"/>
    <col min="11" max="11" width="22.7109375" style="1" customWidth="1"/>
    <col min="12" max="12" width="11.28125" style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1:14" ht="12.75" customHeight="1">
      <c r="A1" s="8"/>
      <c r="B1" s="7"/>
      <c r="C1" s="10"/>
      <c r="D1" s="10"/>
      <c r="E1" s="11"/>
      <c r="F1" s="11"/>
      <c r="G1" s="11"/>
      <c r="H1" s="8"/>
      <c r="I1" s="8"/>
      <c r="J1" s="8"/>
      <c r="K1" s="28" t="s">
        <v>15</v>
      </c>
      <c r="L1" s="28"/>
      <c r="M1" s="28"/>
      <c r="N1" s="28"/>
    </row>
    <row r="2" spans="1:14" ht="12" customHeight="1">
      <c r="A2" s="8"/>
      <c r="B2" s="7"/>
      <c r="C2" s="10"/>
      <c r="D2" s="10"/>
      <c r="E2" s="11"/>
      <c r="F2" s="11"/>
      <c r="G2" s="11"/>
      <c r="H2" s="8"/>
      <c r="I2" s="8"/>
      <c r="J2" s="8"/>
      <c r="K2" s="28"/>
      <c r="L2" s="28"/>
      <c r="M2" s="28"/>
      <c r="N2" s="28"/>
    </row>
    <row r="3" spans="1:14" ht="18.75" customHeight="1">
      <c r="A3" s="8"/>
      <c r="B3" s="7"/>
      <c r="C3" s="10"/>
      <c r="D3" s="10"/>
      <c r="E3" s="11"/>
      <c r="F3" s="11"/>
      <c r="G3" s="11"/>
      <c r="H3" s="8"/>
      <c r="I3" s="8"/>
      <c r="J3" s="8"/>
      <c r="K3" s="28"/>
      <c r="L3" s="28"/>
      <c r="M3" s="28"/>
      <c r="N3" s="28"/>
    </row>
    <row r="4" spans="1:14" ht="41.25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30.75" customHeight="1">
      <c r="A5" s="26" t="s">
        <v>0</v>
      </c>
      <c r="B5" s="26" t="s">
        <v>9</v>
      </c>
      <c r="C5" s="26" t="s">
        <v>1</v>
      </c>
      <c r="D5" s="26" t="s">
        <v>2</v>
      </c>
      <c r="E5" s="34" t="s">
        <v>3</v>
      </c>
      <c r="F5" s="35"/>
      <c r="G5" s="36"/>
      <c r="H5" s="37" t="s">
        <v>8</v>
      </c>
      <c r="I5" s="38"/>
      <c r="J5" s="39"/>
      <c r="K5" s="40" t="s">
        <v>7</v>
      </c>
      <c r="L5" s="41"/>
      <c r="M5" s="41"/>
      <c r="N5" s="42"/>
    </row>
    <row r="6" spans="1:14" ht="230.25" customHeight="1">
      <c r="A6" s="27"/>
      <c r="B6" s="27"/>
      <c r="C6" s="27"/>
      <c r="D6" s="27"/>
      <c r="E6" s="12" t="s">
        <v>16</v>
      </c>
      <c r="F6" s="12" t="s">
        <v>18</v>
      </c>
      <c r="G6" s="12" t="s">
        <v>17</v>
      </c>
      <c r="H6" s="13" t="s">
        <v>5</v>
      </c>
      <c r="I6" s="13" t="s">
        <v>4</v>
      </c>
      <c r="J6" s="14" t="s">
        <v>21</v>
      </c>
      <c r="K6" s="13" t="s">
        <v>14</v>
      </c>
      <c r="L6" s="13" t="s">
        <v>6</v>
      </c>
      <c r="M6" s="13" t="s">
        <v>19</v>
      </c>
      <c r="N6" s="13" t="s">
        <v>20</v>
      </c>
    </row>
    <row r="7" spans="1:14" s="6" customFormat="1" ht="47.25" customHeight="1">
      <c r="A7" s="15">
        <v>1</v>
      </c>
      <c r="B7" s="16" t="s">
        <v>12</v>
      </c>
      <c r="C7" s="17" t="s">
        <v>10</v>
      </c>
      <c r="D7" s="18">
        <v>700</v>
      </c>
      <c r="E7" s="19">
        <v>58.85</v>
      </c>
      <c r="F7" s="19">
        <v>60</v>
      </c>
      <c r="G7" s="19">
        <v>57.9</v>
      </c>
      <c r="H7" s="20">
        <f>AVERAGE(E7:G7)</f>
        <v>58.916666666666664</v>
      </c>
      <c r="I7" s="21">
        <f>SQRT(((SUM((POWER(G7-H7,2)),(POWER(F7-H7,2)),(POWER(E7-H7,2)))/(COLUMNS(E7:G7)-1))))</f>
        <v>1.0515861036231577</v>
      </c>
      <c r="J7" s="21">
        <f>I7/H7*100</f>
        <v>1.7848703314678773</v>
      </c>
      <c r="K7" s="19">
        <f>((D7/3)*(SUM(E7:G7)))</f>
        <v>41241.66666666667</v>
      </c>
      <c r="L7" s="22">
        <f>K7/D7</f>
        <v>58.91666666666667</v>
      </c>
      <c r="M7" s="19">
        <f>ROUNDDOWN(L7,2)</f>
        <v>58.91</v>
      </c>
      <c r="N7" s="23">
        <f>M7*D7</f>
        <v>41237</v>
      </c>
    </row>
    <row r="8" spans="1:14" s="6" customFormat="1" ht="53.25" customHeight="1">
      <c r="A8" s="15">
        <v>2</v>
      </c>
      <c r="B8" s="16" t="s">
        <v>13</v>
      </c>
      <c r="C8" s="17" t="s">
        <v>10</v>
      </c>
      <c r="D8" s="18">
        <v>850</v>
      </c>
      <c r="E8" s="19">
        <v>54.45</v>
      </c>
      <c r="F8" s="19">
        <v>57.5</v>
      </c>
      <c r="G8" s="19">
        <v>55.6</v>
      </c>
      <c r="H8" s="20">
        <f>AVERAGE(E8:G8)</f>
        <v>55.85</v>
      </c>
      <c r="I8" s="21">
        <f>SQRT(((SUM((POWER(G8-H8,2)),(POWER(F8-H8,2)),(POWER(E8-H8,2)))/(COLUMNS(E8:G8)-1))))</f>
        <v>1.540292180074935</v>
      </c>
      <c r="J8" s="21">
        <f>I8/H8*100</f>
        <v>2.757909006400958</v>
      </c>
      <c r="K8" s="19">
        <f>((D8/3)*(SUM(E8:G8)))</f>
        <v>47472.5</v>
      </c>
      <c r="L8" s="22">
        <f>K8/D8</f>
        <v>55.85</v>
      </c>
      <c r="M8" s="19">
        <f>ROUNDDOWN(L8,2)</f>
        <v>55.85</v>
      </c>
      <c r="N8" s="23">
        <f>M8*D8</f>
        <v>47472.5</v>
      </c>
    </row>
    <row r="9" spans="1:14" s="6" customFormat="1" ht="20.25" customHeight="1">
      <c r="A9" s="32" t="s">
        <v>22</v>
      </c>
      <c r="B9" s="32"/>
      <c r="C9" s="32"/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</row>
    <row r="10" spans="1:14" s="2" customFormat="1" ht="22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2" spans="2:4" ht="12.75">
      <c r="B12" s="29"/>
      <c r="C12" s="30"/>
      <c r="D12" s="30"/>
    </row>
    <row r="13" spans="2:9" ht="21" customHeight="1">
      <c r="B13" s="30"/>
      <c r="C13" s="30"/>
      <c r="D13" s="30"/>
      <c r="F13" s="9"/>
      <c r="H13" s="8"/>
      <c r="I13" s="8"/>
    </row>
    <row r="16" spans="2:4" ht="15.75">
      <c r="B16" s="29"/>
      <c r="C16" s="31"/>
      <c r="D16" s="31"/>
    </row>
    <row r="17" ht="15.75">
      <c r="B17" s="7"/>
    </row>
  </sheetData>
  <sheetProtection/>
  <mergeCells count="12">
    <mergeCell ref="B16:D16"/>
    <mergeCell ref="D5:D6"/>
    <mergeCell ref="A9:N9"/>
    <mergeCell ref="E5:G5"/>
    <mergeCell ref="H5:J5"/>
    <mergeCell ref="K5:N5"/>
    <mergeCell ref="A4:N4"/>
    <mergeCell ref="A5:A6"/>
    <mergeCell ref="B5:B6"/>
    <mergeCell ref="C5:C6"/>
    <mergeCell ref="K1:N3"/>
    <mergeCell ref="B12:D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2023-08-28T08:18:39Z</cp:lastPrinted>
  <dcterms:created xsi:type="dcterms:W3CDTF">2014-01-15T18:15:09Z</dcterms:created>
  <dcterms:modified xsi:type="dcterms:W3CDTF">2023-08-28T08:18:45Z</dcterms:modified>
  <cp:category/>
  <cp:version/>
  <cp:contentType/>
  <cp:contentStatus/>
</cp:coreProperties>
</file>