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Расчет цены" sheetId="1" r:id="rId1"/>
    <sheet name="Лист1" sheetId="2" r:id="rId2"/>
  </sheets>
  <definedNames>
    <definedName name="_xlnm.Print_Area" localSheetId="0">'Расчет цены'!$A$1:$P$8</definedName>
  </definedNames>
  <calcPr fullCalcOnLoad="1"/>
</workbook>
</file>

<file path=xl/sharedStrings.xml><?xml version="1.0" encoding="utf-8"?>
<sst xmlns="http://schemas.openxmlformats.org/spreadsheetml/2006/main" count="24" uniqueCount="24">
  <si>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</si>
  <si>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</si>
  <si>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</si>
  <si>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</si>
  <si>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</si>
  <si>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</si>
  <si>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</si>
  <si>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</si>
  <si>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Цена за единицу изм. с округлением (вниз) до сотых долей после запятой (руб.)</t>
  </si>
  <si>
    <t>Данные реестра контрактов (руб./ед.изм.)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</si>
  <si>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</si>
  <si>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</si>
  <si>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>л</t>
  </si>
  <si>
    <t xml:space="preserve">Обоснование начальной (максимальной) цены контракта 
</t>
  </si>
  <si>
    <t>Бензин  автомобильный (марка АИ – 92-К5)</t>
  </si>
  <si>
    <t xml:space="preserve">Предложение №1 </t>
  </si>
  <si>
    <t xml:space="preserve">Предложение №2  </t>
  </si>
  <si>
    <t xml:space="preserve">Предложение №3  </t>
  </si>
  <si>
    <t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</si>
  <si>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 xml:space="preserve">Приложение 1 к Извещению об осуществлении закупки
</t>
  </si>
  <si>
    <t>В результате проведенного расчета начальная максимальная цена составила - 151 500  (Сто пятьдесят одна тысяча пятьсот) рублей 00 копеек.</t>
  </si>
  <si>
    <t>Н(М)ЦК контракта с учетом округления цены за единицу (руб.)</t>
  </si>
  <si>
    <t>Н(М)ЦК определяемая методом сопоставимых рыночных цен (анализа рынка)*</t>
  </si>
  <si>
    <r>
      <t xml:space="preserve">коэффициент вариации цен V (%)           </t>
    </r>
    <r>
      <rPr>
        <i/>
        <sz val="11"/>
        <color indexed="8"/>
        <rFont val="Times New Roman"/>
        <family val="1"/>
      </rPr>
      <t xml:space="preserve">         (не должен превышать 33%)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</si>
</sst>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75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4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17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2" fontId="24" fillId="0" borderId="13" xfId="0" applyNumberFormat="1" applyFont="1" applyFill="1" applyBorder="1" applyAlignment="1">
      <alignment horizontal="center" vertical="top" wrapText="1"/>
    </xf>
    <xf numFmtId="2" fontId="24" fillId="0" borderId="14" xfId="0" applyNumberFormat="1" applyFont="1" applyFill="1" applyBorder="1" applyAlignment="1">
      <alignment horizontal="center" vertical="top" wrapText="1"/>
    </xf>
    <xf numFmtId="2" fontId="24" fillId="0" borderId="15" xfId="0" applyNumberFormat="1" applyFont="1" applyFill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4" fillId="0" borderId="16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5</xdr:row>
      <xdr:rowOff>1076325</xdr:rowOff>
    </xdr:from>
    <xdr:to>
      <xdr:col>11</xdr:col>
      <xdr:colOff>942975</xdr:colOff>
      <xdr:row>5</xdr:row>
      <xdr:rowOff>1409700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230505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5</xdr:row>
      <xdr:rowOff>914400</xdr:rowOff>
    </xdr:from>
    <xdr:to>
      <xdr:col>10</xdr:col>
      <xdr:colOff>1095375</xdr:colOff>
      <xdr:row>5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143125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5</xdr:row>
      <xdr:rowOff>1895475</xdr:rowOff>
    </xdr:from>
    <xdr:to>
      <xdr:col>12</xdr:col>
      <xdr:colOff>1466850</xdr:colOff>
      <xdr:row>5</xdr:row>
      <xdr:rowOff>2305050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3124200"/>
          <a:ext cx="1295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5</xdr:row>
      <xdr:rowOff>1352550</xdr:rowOff>
    </xdr:from>
    <xdr:to>
      <xdr:col>12</xdr:col>
      <xdr:colOff>419100</xdr:colOff>
      <xdr:row>5</xdr:row>
      <xdr:rowOff>1571625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86850" y="258127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zoomScale="85" zoomScaleNormal="85" zoomScaleSheetLayoutView="100" zoomScalePageLayoutView="0" workbookViewId="0" topLeftCell="A1">
      <selection activeCell="A1" sqref="A1:P8"/>
    </sheetView>
  </sheetViews>
  <sheetFormatPr defaultColWidth="9.140625" defaultRowHeight="15"/>
  <cols>
    <col min="1" max="1" width="6.00390625" style="1" customWidth="1"/>
    <col min="2" max="2" width="21.00390625" style="3" customWidth="1"/>
    <col min="3" max="3" width="6.421875" style="4" customWidth="1"/>
    <col min="4" max="4" width="8.140625" style="4" customWidth="1"/>
    <col min="5" max="5" width="14.421875" style="6" customWidth="1"/>
    <col min="6" max="6" width="14.57421875" style="6" customWidth="1"/>
    <col min="7" max="7" width="14.28125" style="6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1.28125" style="1" customWidth="1"/>
    <col min="15" max="15" width="9.140625" style="1" customWidth="1"/>
    <col min="16" max="16" width="13.00390625" style="1" customWidth="1"/>
    <col min="17" max="16384" width="9.140625" style="1" customWidth="1"/>
  </cols>
  <sheetData>
    <row r="1" spans="13:16" ht="12.75" customHeight="1">
      <c r="M1" s="41" t="s">
        <v>19</v>
      </c>
      <c r="N1" s="41"/>
      <c r="O1" s="41"/>
      <c r="P1" s="41"/>
    </row>
    <row r="2" spans="13:16" ht="12" customHeight="1">
      <c r="M2" s="41"/>
      <c r="N2" s="41"/>
      <c r="O2" s="41"/>
      <c r="P2" s="41"/>
    </row>
    <row r="3" spans="13:16" ht="12.75" customHeight="1" hidden="1">
      <c r="M3" s="41"/>
      <c r="N3" s="41"/>
      <c r="O3" s="41"/>
      <c r="P3" s="41"/>
    </row>
    <row r="4" spans="1:16" ht="41.25" customHeight="1">
      <c r="A4" s="19" t="s">
        <v>13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30.75" customHeight="1">
      <c r="A5" s="25" t="s">
        <v>0</v>
      </c>
      <c r="B5" s="25" t="s">
        <v>11</v>
      </c>
      <c r="C5" s="25" t="s">
        <v>1</v>
      </c>
      <c r="D5" s="25" t="s">
        <v>2</v>
      </c>
      <c r="E5" s="26" t="s">
        <v>3</v>
      </c>
      <c r="F5" s="27"/>
      <c r="G5" s="28"/>
      <c r="H5" s="29" t="s">
        <v>9</v>
      </c>
      <c r="I5" s="30"/>
      <c r="J5" s="31" t="s">
        <v>10</v>
      </c>
      <c r="K5" s="32"/>
      <c r="L5" s="33"/>
      <c r="M5" s="34" t="s">
        <v>22</v>
      </c>
      <c r="N5" s="35"/>
      <c r="O5" s="35"/>
      <c r="P5" s="36"/>
    </row>
    <row r="6" spans="1:16" ht="196.5" customHeight="1">
      <c r="A6" s="37"/>
      <c r="B6" s="37"/>
      <c r="C6" s="37"/>
      <c r="D6" s="37"/>
      <c r="E6" s="38" t="s">
        <v>15</v>
      </c>
      <c r="F6" s="38" t="s">
        <v>16</v>
      </c>
      <c r="G6" s="38" t="s">
        <v>17</v>
      </c>
      <c r="H6" s="39"/>
      <c r="I6" s="39" t="s">
        <v>6</v>
      </c>
      <c r="J6" s="39" t="s">
        <v>5</v>
      </c>
      <c r="K6" s="39" t="s">
        <v>4</v>
      </c>
      <c r="L6" s="40" t="s">
        <v>23</v>
      </c>
      <c r="M6" s="39" t="s">
        <v>18</v>
      </c>
      <c r="N6" s="39" t="s">
        <v>7</v>
      </c>
      <c r="O6" s="39" t="s">
        <v>8</v>
      </c>
      <c r="P6" s="39" t="s">
        <v>21</v>
      </c>
    </row>
    <row r="7" spans="1:16" s="9" customFormat="1" ht="78" customHeight="1">
      <c r="A7" s="11">
        <v>1</v>
      </c>
      <c r="B7" s="12" t="s">
        <v>14</v>
      </c>
      <c r="C7" s="10" t="s">
        <v>12</v>
      </c>
      <c r="D7" s="13">
        <v>3000</v>
      </c>
      <c r="E7" s="5">
        <v>49</v>
      </c>
      <c r="F7" s="5">
        <v>51.5</v>
      </c>
      <c r="G7" s="5">
        <v>51</v>
      </c>
      <c r="H7" s="5"/>
      <c r="I7" s="5"/>
      <c r="J7" s="7">
        <f>AVERAGE(E7:G7)</f>
        <v>50.5</v>
      </c>
      <c r="K7" s="8">
        <f>SQRT(((SUM((POWER(G7-J7,2)),(POWER(F7-J7,2)),(POWER(E7-J7,2)))/(COLUMNS(E7:G7)-1))))</f>
        <v>1.3228756555322954</v>
      </c>
      <c r="L7" s="8">
        <f>K7/J7*100</f>
        <v>2.6195557535292977</v>
      </c>
      <c r="M7" s="5">
        <f>((D7/3)*(SUM(E7:G7)))</f>
        <v>151500</v>
      </c>
      <c r="N7" s="16">
        <f>M7/D7</f>
        <v>50.5</v>
      </c>
      <c r="O7" s="5">
        <f>ROUNDDOWN(N7,2)</f>
        <v>50.5</v>
      </c>
      <c r="P7" s="17">
        <f>O7*D7</f>
        <v>151500</v>
      </c>
    </row>
    <row r="8" spans="1:16" s="9" customFormat="1" ht="20.25" customHeight="1">
      <c r="A8" s="23" t="s">
        <v>20</v>
      </c>
      <c r="B8" s="23"/>
      <c r="C8" s="23"/>
      <c r="D8" s="23"/>
      <c r="E8" s="23"/>
      <c r="F8" s="23"/>
      <c r="G8" s="23"/>
      <c r="H8" s="23"/>
      <c r="I8" s="23"/>
      <c r="J8" s="24"/>
      <c r="K8" s="24"/>
      <c r="L8" s="24"/>
      <c r="M8" s="24"/>
      <c r="N8" s="24"/>
      <c r="O8" s="24"/>
      <c r="P8" s="24"/>
    </row>
    <row r="9" s="2" customFormat="1" ht="22.5" customHeight="1"/>
    <row r="11" spans="2:4" ht="12.75">
      <c r="B11" s="20"/>
      <c r="C11" s="21"/>
      <c r="D11" s="21"/>
    </row>
    <row r="12" spans="2:11" ht="21" customHeight="1">
      <c r="B12" s="21"/>
      <c r="C12" s="21"/>
      <c r="D12" s="21"/>
      <c r="F12" s="18"/>
      <c r="J12" s="15"/>
      <c r="K12" s="15"/>
    </row>
    <row r="15" spans="2:4" ht="15.75">
      <c r="B15" s="20"/>
      <c r="C15" s="22"/>
      <c r="D15" s="22"/>
    </row>
    <row r="16" ht="15.75">
      <c r="B16" s="14"/>
    </row>
  </sheetData>
  <sheetProtection/>
  <mergeCells count="13">
    <mergeCell ref="B15:D15"/>
    <mergeCell ref="D5:D6"/>
    <mergeCell ref="A8:P8"/>
    <mergeCell ref="E5:G5"/>
    <mergeCell ref="H5:I5"/>
    <mergeCell ref="J5:L5"/>
    <mergeCell ref="M5:P5"/>
    <mergeCell ref="A4:P4"/>
    <mergeCell ref="A5:A6"/>
    <mergeCell ref="B5:B6"/>
    <mergeCell ref="C5:C6"/>
    <mergeCell ref="M1:P3"/>
    <mergeCell ref="B11:D1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Валентина Шерстнева</cp:lastModifiedBy>
  <cp:lastPrinted>2023-08-07T07:59:00Z</cp:lastPrinted>
  <dcterms:created xsi:type="dcterms:W3CDTF">2014-01-15T18:15:09Z</dcterms:created>
  <dcterms:modified xsi:type="dcterms:W3CDTF">2023-08-07T07:59:05Z</dcterms:modified>
  <cp:category/>
  <cp:version/>
  <cp:contentType/>
  <cp:contentStatus/>
</cp:coreProperties>
</file>