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  <sheet name="Лист1" sheetId="2" r:id="rId2"/>
  </sheets>
  <definedNames>
    <definedName name="_xlnm.Print_Area" localSheetId="0">'Расчет цены'!$A$4:$P$9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<sst xmlns="http://schemas.openxmlformats.org/spreadsheetml/2006/main" count="25" uniqueCount="25">
  <si>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</si>
  <si>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</si>
  <si>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</si>
  <si>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</si>
  <si>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</si>
  <si>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</si>
  <si>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</si>
  <si>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</si>
  <si>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</si>
  <si>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</si>
  <si>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</si>
  <si>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</si>
  <si>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</si>
  <si>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</si>
  <si>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</si>
  <si>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</si>
  <si>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Многофункциональное устройство (МФУ) лазерное</t>
  </si>
  <si>
    <t>шт</t>
  </si>
  <si>
    <t>Цена за единицу изм. с округлением (вверх) до сотых долей после запятой (руб.)</t>
  </si>
  <si>
    <t>Приложение 1</t>
  </si>
  <si>
    <t>к извещению о проведении закупки</t>
  </si>
  <si>
    <t>Н(М)ЦК, определяемая методом сопоставимых рыночных цен (анализа рынка)</t>
  </si>
  <si>
    <t>Н(М)ЦК с учетом округления цены за единицу (руб.)</t>
  </si>
  <si>
    <t>В результате проведенного расчета Н(М)ЦК составила: 65 453 (шестьдесят пять тысяч четыреста пятьдесят три) рубля 34 копейки</t>
  </si>
  <si>
    <t xml:space="preserve">Предложение №3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</si>
</sst>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5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1066800</xdr:rowOff>
    </xdr:from>
    <xdr:to>
      <xdr:col>11</xdr:col>
      <xdr:colOff>933450</xdr:colOff>
      <xdr:row>6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6289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914400</xdr:rowOff>
    </xdr:from>
    <xdr:to>
      <xdr:col>10</xdr:col>
      <xdr:colOff>1095375</xdr:colOff>
      <xdr:row>6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4765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6</xdr:row>
      <xdr:rowOff>1885950</xdr:rowOff>
    </xdr:from>
    <xdr:to>
      <xdr:col>12</xdr:col>
      <xdr:colOff>1466850</xdr:colOff>
      <xdr:row>6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4480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6</xdr:row>
      <xdr:rowOff>1352550</xdr:rowOff>
    </xdr:from>
    <xdr:to>
      <xdr:col>12</xdr:col>
      <xdr:colOff>419100</xdr:colOff>
      <xdr:row>6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29146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6.00390625" style="1" customWidth="1"/>
    <col min="2" max="2" width="21.00390625" style="6" customWidth="1"/>
    <col min="3" max="3" width="6.421875" style="7" customWidth="1"/>
    <col min="4" max="4" width="8.140625" style="7" customWidth="1"/>
    <col min="5" max="5" width="14.421875" style="8" customWidth="1"/>
    <col min="6" max="6" width="14.57421875" style="8" customWidth="1"/>
    <col min="7" max="7" width="14.28125" style="8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2.140625" style="1" customWidth="1"/>
    <col min="15" max="15" width="11.8515625" style="1" customWidth="1"/>
    <col min="16" max="16" width="13.00390625" style="1" customWidth="1"/>
    <col min="17" max="16384" width="9.140625" style="1" customWidth="1"/>
  </cols>
  <sheetData>
    <row r="1" spans="14:16" ht="12.75">
      <c r="N1" s="33" t="s">
        <v>19</v>
      </c>
      <c r="O1" s="34"/>
      <c r="P1" s="34"/>
    </row>
    <row r="2" spans="14:16" ht="12.75">
      <c r="N2" s="33" t="s">
        <v>20</v>
      </c>
      <c r="O2" s="34"/>
      <c r="P2" s="34"/>
    </row>
    <row r="3" spans="13:16" ht="12.75">
      <c r="M3" s="33"/>
      <c r="N3" s="34"/>
      <c r="O3" s="34"/>
      <c r="P3" s="34"/>
    </row>
    <row r="4" spans="13:16" ht="12.75">
      <c r="M4" s="50"/>
      <c r="N4" s="51"/>
      <c r="O4" s="51"/>
      <c r="P4" s="51"/>
    </row>
    <row r="5" spans="1:16" ht="41.25" customHeight="1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30.75" customHeight="1">
      <c r="A6" s="35" t="s">
        <v>0</v>
      </c>
      <c r="B6" s="35" t="s">
        <v>12</v>
      </c>
      <c r="C6" s="35" t="s">
        <v>1</v>
      </c>
      <c r="D6" s="35" t="s">
        <v>2</v>
      </c>
      <c r="E6" s="37" t="s">
        <v>3</v>
      </c>
      <c r="F6" s="38"/>
      <c r="G6" s="39"/>
      <c r="H6" s="40" t="s">
        <v>10</v>
      </c>
      <c r="I6" s="41"/>
      <c r="J6" s="42" t="s">
        <v>11</v>
      </c>
      <c r="K6" s="43"/>
      <c r="L6" s="44"/>
      <c r="M6" s="45" t="s">
        <v>21</v>
      </c>
      <c r="N6" s="46"/>
      <c r="O6" s="46"/>
      <c r="P6" s="47"/>
    </row>
    <row r="7" spans="1:16" ht="183" customHeight="1">
      <c r="A7" s="36"/>
      <c r="B7" s="36"/>
      <c r="C7" s="36"/>
      <c r="D7" s="36"/>
      <c r="E7" s="10" t="s">
        <v>14</v>
      </c>
      <c r="F7" s="10" t="s">
        <v>15</v>
      </c>
      <c r="G7" s="10" t="s">
        <v>24</v>
      </c>
      <c r="H7" s="2"/>
      <c r="I7" s="2" t="s">
        <v>7</v>
      </c>
      <c r="J7" s="2" t="s">
        <v>6</v>
      </c>
      <c r="K7" s="2" t="s">
        <v>4</v>
      </c>
      <c r="L7" s="3" t="s">
        <v>5</v>
      </c>
      <c r="M7" s="5" t="s">
        <v>9</v>
      </c>
      <c r="N7" s="4" t="s">
        <v>8</v>
      </c>
      <c r="O7" s="2" t="s">
        <v>18</v>
      </c>
      <c r="P7" s="2" t="s">
        <v>22</v>
      </c>
    </row>
    <row r="8" spans="1:16" s="9" customFormat="1" ht="57" customHeight="1">
      <c r="A8" s="24">
        <v>1</v>
      </c>
      <c r="B8" s="25" t="s">
        <v>16</v>
      </c>
      <c r="C8" s="26" t="s">
        <v>17</v>
      </c>
      <c r="D8" s="27">
        <v>2</v>
      </c>
      <c r="E8" s="28">
        <v>32500</v>
      </c>
      <c r="F8" s="28">
        <v>32800</v>
      </c>
      <c r="G8" s="28">
        <v>32880</v>
      </c>
      <c r="H8" s="28"/>
      <c r="I8" s="28"/>
      <c r="J8" s="29">
        <f>AVERAGE(E8:G8)</f>
        <v>32726.666666666668</v>
      </c>
      <c r="K8" s="30">
        <f>SQRT(((SUM((POWER(G8-J8,2)),(POWER(F8-J8,2)),(POWER(E8-J8,2)))/(COLUMNS(E8:G8)-1))))</f>
        <v>200.33305601755623</v>
      </c>
      <c r="L8" s="30">
        <f>K8/J8*100</f>
        <v>0.6121401182039812</v>
      </c>
      <c r="M8" s="28">
        <f>((D8/3)*(SUM(E8:G8)))</f>
        <v>65453.33333333333</v>
      </c>
      <c r="N8" s="31">
        <f>M8/D8</f>
        <v>32726.666666666664</v>
      </c>
      <c r="O8" s="28">
        <f>ROUNDUP(N8,2)</f>
        <v>32726.67</v>
      </c>
      <c r="P8" s="32">
        <f>O8*D8</f>
        <v>65453.34</v>
      </c>
    </row>
    <row r="9" spans="1:16" s="9" customFormat="1" ht="20.25" customHeight="1">
      <c r="A9" s="11"/>
      <c r="B9" s="12"/>
      <c r="C9" s="13"/>
      <c r="D9" s="14"/>
      <c r="E9" s="15"/>
      <c r="F9" s="15"/>
      <c r="G9" s="15"/>
      <c r="H9" s="15"/>
      <c r="I9" s="15"/>
      <c r="J9" s="16"/>
      <c r="K9" s="17"/>
      <c r="L9" s="17"/>
      <c r="M9" s="18"/>
      <c r="N9" s="19"/>
      <c r="O9" s="18"/>
      <c r="P9" s="20"/>
    </row>
    <row r="10" spans="2:16" ht="15">
      <c r="B10" s="48" t="s">
        <v>23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3" spans="2:7" ht="31.5" customHeight="1">
      <c r="B13" s="48"/>
      <c r="C13" s="49"/>
      <c r="D13" s="49"/>
      <c r="E13" s="49"/>
      <c r="F13" s="22"/>
      <c r="G13" s="22"/>
    </row>
    <row r="14" spans="2:7" ht="15">
      <c r="B14" s="21"/>
      <c r="C14" s="23"/>
      <c r="D14" s="23"/>
      <c r="E14" s="22"/>
      <c r="F14" s="22"/>
      <c r="G14" s="22"/>
    </row>
    <row r="15" spans="2:7" ht="15">
      <c r="B15" s="48"/>
      <c r="C15" s="49"/>
      <c r="D15" s="49"/>
      <c r="E15" s="22"/>
      <c r="F15" s="22"/>
      <c r="G15" s="22"/>
    </row>
    <row r="16" spans="2:7" ht="15">
      <c r="B16" s="21"/>
      <c r="C16" s="23"/>
      <c r="D16" s="23"/>
      <c r="E16" s="22"/>
      <c r="F16" s="22"/>
      <c r="G16" s="22"/>
    </row>
  </sheetData>
  <sheetProtection/>
  <mergeCells count="16">
    <mergeCell ref="B13:E13"/>
    <mergeCell ref="B15:D15"/>
    <mergeCell ref="M4:P4"/>
    <mergeCell ref="A5:P5"/>
    <mergeCell ref="A6:A7"/>
    <mergeCell ref="B6:B7"/>
    <mergeCell ref="C6:C7"/>
    <mergeCell ref="B10:P10"/>
    <mergeCell ref="N1:P1"/>
    <mergeCell ref="N2:P2"/>
    <mergeCell ref="M3:P3"/>
    <mergeCell ref="D6:D7"/>
    <mergeCell ref="E6:G6"/>
    <mergeCell ref="H6:I6"/>
    <mergeCell ref="J6:L6"/>
    <mergeCell ref="M6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2023-07-27T04:51:42Z</cp:lastPrinted>
  <dcterms:created xsi:type="dcterms:W3CDTF">2014-01-15T18:15:09Z</dcterms:created>
  <dcterms:modified xsi:type="dcterms:W3CDTF">2023-07-27T04:51:45Z</dcterms:modified>
  <cp:category/>
  <cp:version/>
  <cp:contentType/>
  <cp:contentStatus/>
</cp:coreProperties>
</file>