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цены'!$A$3:$P$11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<sst xmlns="http://schemas.openxmlformats.org/spreadsheetml/2006/main" count="24" uniqueCount="24">
  <si>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</si>
  <si>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</si>
  <si>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</si>
  <si>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</si>
  <si>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</si>
  <si>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</si>
  <si>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</si>
  <si>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</si>
  <si>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</si>
  <si>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>Н(М)ЦК, ЦКЕП контракта с учетом округления цены за единицу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</si>
  <si>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</si>
  <si>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</si>
  <si>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</si>
  <si>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</si>
  <si>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</si>
  <si>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</si>
  <si>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</si>
  <si>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Н(М)ЦК, ЦКЕП, определяемая методом сопоставимых рыночных цен (анализа рынка)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</si>
  <si>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</si>
  <si>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</si>
  <si>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</si>
  <si>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 xml:space="preserve">На основании проведенного анализа рынка  начальная  макстмальная цена составляет: </t>
    </r>
    <r>
      <rPr>
        <b/>
        <sz val="12"/>
        <color indexed="8"/>
        <rFont val="Times New Roman"/>
        <family val="1"/>
      </rPr>
      <t>250000 (двести пятьдесят тысяч) рублей 00 копеек</t>
    </r>
  </si>
  <si>
    <t>Поставка и установка кондиционеров для МКУ «Управление образования» г. Рубцовска.</t>
  </si>
  <si>
    <t>Приложение №1 к извещению об осуществлении закупки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</si>
</sst>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1181100</xdr:rowOff>
    </xdr:from>
    <xdr:to>
      <xdr:col>11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4765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904875</xdr:rowOff>
    </xdr:from>
    <xdr:to>
      <xdr:col>10</xdr:col>
      <xdr:colOff>1095375</xdr:colOff>
      <xdr:row>5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0027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2619375</xdr:rowOff>
    </xdr:from>
    <xdr:to>
      <xdr:col>12</xdr:col>
      <xdr:colOff>1466850</xdr:colOff>
      <xdr:row>5</xdr:row>
      <xdr:rowOff>3028950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391477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5</xdr:row>
      <xdr:rowOff>1714500</xdr:rowOff>
    </xdr:from>
    <xdr:to>
      <xdr:col>12</xdr:col>
      <xdr:colOff>466725</xdr:colOff>
      <xdr:row>5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0099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R6" sqref="R6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4.8515625" style="1" customWidth="1"/>
    <col min="15" max="15" width="12.7109375" style="1" customWidth="1"/>
    <col min="16" max="16" width="13.00390625" style="1" customWidth="1"/>
    <col min="17" max="16384" width="9.140625" style="1" customWidth="1"/>
  </cols>
  <sheetData>
    <row r="1" spans="13:16" ht="12.75">
      <c r="M1" s="67" t="s">
        <v>23</v>
      </c>
      <c r="N1" s="67"/>
      <c r="O1" s="67"/>
      <c r="P1" s="67"/>
    </row>
    <row r="2" spans="13:16" ht="12.75">
      <c r="M2" s="67"/>
      <c r="N2" s="67"/>
      <c r="O2" s="67"/>
      <c r="P2" s="67"/>
    </row>
    <row r="3" spans="13:16" ht="19.5" customHeight="1">
      <c r="M3" s="30"/>
      <c r="N3" s="30"/>
      <c r="O3" s="30"/>
      <c r="P3" s="30"/>
    </row>
    <row r="4" spans="1:16" ht="26.25" customHeight="1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30.75" customHeight="1">
      <c r="A5" s="47" t="s">
        <v>0</v>
      </c>
      <c r="B5" s="47" t="s">
        <v>11</v>
      </c>
      <c r="C5" s="47" t="s">
        <v>1</v>
      </c>
      <c r="D5" s="47" t="s">
        <v>2</v>
      </c>
      <c r="E5" s="49" t="s">
        <v>3</v>
      </c>
      <c r="F5" s="50"/>
      <c r="G5" s="51"/>
      <c r="H5" s="52" t="s">
        <v>8</v>
      </c>
      <c r="I5" s="53"/>
      <c r="J5" s="54" t="s">
        <v>10</v>
      </c>
      <c r="K5" s="55"/>
      <c r="L5" s="56"/>
      <c r="M5" s="57" t="s">
        <v>17</v>
      </c>
      <c r="N5" s="58"/>
      <c r="O5" s="58"/>
      <c r="P5" s="59"/>
    </row>
    <row r="6" spans="1:16" ht="258" customHeight="1">
      <c r="A6" s="65"/>
      <c r="B6" s="65"/>
      <c r="C6" s="65"/>
      <c r="D6" s="48"/>
      <c r="E6" s="41" t="s">
        <v>14</v>
      </c>
      <c r="F6" s="41" t="s">
        <v>15</v>
      </c>
      <c r="G6" s="41" t="s">
        <v>16</v>
      </c>
      <c r="H6" s="42"/>
      <c r="I6" s="42" t="s">
        <v>6</v>
      </c>
      <c r="J6" s="42" t="s">
        <v>5</v>
      </c>
      <c r="K6" s="42" t="s">
        <v>4</v>
      </c>
      <c r="L6" s="43" t="s">
        <v>19</v>
      </c>
      <c r="M6" s="44" t="s">
        <v>20</v>
      </c>
      <c r="N6" s="42" t="s">
        <v>7</v>
      </c>
      <c r="O6" s="42" t="s">
        <v>18</v>
      </c>
      <c r="P6" s="42" t="s">
        <v>9</v>
      </c>
    </row>
    <row r="7" spans="1:16" s="20" customFormat="1" ht="103.5" customHeight="1">
      <c r="A7" s="21">
        <v>1</v>
      </c>
      <c r="B7" s="45" t="s">
        <v>22</v>
      </c>
      <c r="C7" s="22" t="s">
        <v>13</v>
      </c>
      <c r="D7" s="23">
        <v>10</v>
      </c>
      <c r="E7" s="24">
        <v>24800</v>
      </c>
      <c r="F7" s="24">
        <v>25000</v>
      </c>
      <c r="G7" s="24">
        <v>25200</v>
      </c>
      <c r="H7" s="24"/>
      <c r="I7" s="24"/>
      <c r="J7" s="25">
        <f>AVERAGE(E7:G7)</f>
        <v>25000</v>
      </c>
      <c r="K7" s="26">
        <f>SQRT(((SUM((POWER(G7-J7,2)),(POWER(F7-J7,2)),(POWER(E7-J7,2)))/(COLUMNS(E7:G7)-1))))</f>
        <v>200</v>
      </c>
      <c r="L7" s="26">
        <f>K7/J7*100</f>
        <v>0.8</v>
      </c>
      <c r="M7" s="27">
        <f>((D7/3)*(SUM(E7:G7)))</f>
        <v>250000</v>
      </c>
      <c r="N7" s="28">
        <f>M7/D7</f>
        <v>25000</v>
      </c>
      <c r="O7" s="27">
        <f>ROUNDUP(N7,2)</f>
        <v>25000</v>
      </c>
      <c r="P7" s="29">
        <f>O7*D7</f>
        <v>250000</v>
      </c>
    </row>
    <row r="8" spans="1:16" s="20" customFormat="1" ht="22.5" customHeight="1">
      <c r="A8" s="31"/>
      <c r="B8" s="32"/>
      <c r="C8" s="33"/>
      <c r="D8" s="34"/>
      <c r="E8" s="35"/>
      <c r="F8" s="35"/>
      <c r="G8" s="35"/>
      <c r="H8" s="35"/>
      <c r="I8" s="35"/>
      <c r="J8" s="36"/>
      <c r="K8" s="37"/>
      <c r="L8" s="37"/>
      <c r="M8" s="38"/>
      <c r="N8" s="39"/>
      <c r="O8" s="38"/>
      <c r="P8" s="40">
        <f>SUM(P7:P7)</f>
        <v>250000</v>
      </c>
    </row>
    <row r="9" spans="1:16" s="15" customFormat="1" ht="20.25" customHeight="1">
      <c r="A9" s="46" t="s">
        <v>21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8" ht="15.75">
      <c r="A10" s="63"/>
      <c r="B10" s="63"/>
      <c r="C10" s="11"/>
      <c r="D10" s="11"/>
      <c r="E10" s="16"/>
      <c r="F10" s="16"/>
      <c r="G10" s="16"/>
      <c r="H10" s="3"/>
    </row>
    <row r="11" spans="1:10" s="2" customFormat="1" ht="15" customHeight="1">
      <c r="A11" s="4"/>
      <c r="B11" s="66"/>
      <c r="C11" s="66"/>
      <c r="D11" s="66"/>
      <c r="E11" s="66"/>
      <c r="F11" s="66"/>
      <c r="G11" s="66"/>
      <c r="H11" s="66"/>
      <c r="I11" s="66"/>
      <c r="J11" s="66"/>
    </row>
    <row r="12" spans="1:8" ht="15.75">
      <c r="A12" s="60"/>
      <c r="B12" s="60"/>
      <c r="C12" s="12"/>
      <c r="D12" s="12"/>
      <c r="E12" s="17"/>
      <c r="F12" s="17"/>
      <c r="G12" s="17"/>
      <c r="H12" s="5"/>
    </row>
    <row r="13" spans="1:8" s="2" customFormat="1" ht="15.75">
      <c r="A13" s="61"/>
      <c r="B13" s="61"/>
      <c r="C13" s="61"/>
      <c r="D13" s="13"/>
      <c r="E13" s="18"/>
      <c r="F13" s="6"/>
      <c r="G13" s="62"/>
      <c r="H13" s="62"/>
    </row>
    <row r="14" spans="1:8" ht="12.75">
      <c r="A14" s="5"/>
      <c r="B14" s="9"/>
      <c r="C14" s="14"/>
      <c r="D14" s="14"/>
      <c r="E14" s="19"/>
      <c r="F14" s="19"/>
      <c r="G14" s="19"/>
      <c r="H14" s="5"/>
    </row>
    <row r="15" spans="1:8" ht="12.75">
      <c r="A15" s="5"/>
      <c r="B15" s="9"/>
      <c r="C15" s="14"/>
      <c r="D15" s="14"/>
      <c r="E15" s="19"/>
      <c r="F15" s="19"/>
      <c r="G15" s="19"/>
      <c r="H15" s="7"/>
    </row>
  </sheetData>
  <sheetProtection/>
  <mergeCells count="16">
    <mergeCell ref="M1:P2"/>
    <mergeCell ref="A12:B12"/>
    <mergeCell ref="A13:C13"/>
    <mergeCell ref="G13:H13"/>
    <mergeCell ref="A10:B10"/>
    <mergeCell ref="A4:P4"/>
    <mergeCell ref="A5:A6"/>
    <mergeCell ref="B5:B6"/>
    <mergeCell ref="C5:C6"/>
    <mergeCell ref="B11:J11"/>
    <mergeCell ref="A9:P9"/>
    <mergeCell ref="D5:D6"/>
    <mergeCell ref="E5:G5"/>
    <mergeCell ref="H5:I5"/>
    <mergeCell ref="J5:L5"/>
    <mergeCell ref="M5:P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2023-06-21T07:53:55Z</cp:lastPrinted>
  <dcterms:created xsi:type="dcterms:W3CDTF">2014-01-15T18:15:09Z</dcterms:created>
  <dcterms:modified xsi:type="dcterms:W3CDTF">2023-06-21T07:53:59Z</dcterms:modified>
  <cp:category/>
  <cp:version/>
  <cp:contentType/>
  <cp:contentStatus/>
</cp:coreProperties>
</file>