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цены'!$A$3:$N$11</definedName>
  </definedNames>
  <calcPr fullCalcOnLoad="1"/>
</workbook>
</file>

<file path=xl/sharedStrings.xml><?xml version="1.0" encoding="utf-8"?>
<sst xmlns="http://schemas.openxmlformats.org/spreadsheetml/2006/main" count="23" uniqueCount="23">
  <si>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</si>
  <si>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</si>
  <si>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</si>
  <si>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</si>
  <si>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</si>
  <si>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</si>
  <si>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Цена за единицу изм. (руб.)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</si>
  <si>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</si>
  <si>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</si>
  <si>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</si>
  <si>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Коммерческое предложение №1</t>
  </si>
  <si>
    <t xml:space="preserve">Коммерческое предложение №2  </t>
  </si>
  <si>
    <t xml:space="preserve">Коммерческое предложение №3  </t>
  </si>
  <si>
    <t>Цена за единицу изм. с округлением  до сотых долей после запятой (руб.)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</si>
  <si>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</si>
  <si>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r>
      <rPr>
        <b/>
        <sz val="12"/>
        <color indexed="8"/>
        <rFont val="Times New Roman"/>
        <family val="1"/>
      </rPr>
      <t>Расчет Н(М)ЦК по формуле</t>
    </r>
    <r>
      <rPr>
        <sz val="12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</si>
  <si>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Приложение №1 к извещению об осуществлении закупки</t>
  </si>
  <si>
    <t>Н(М)ЦК, определяемая методом сопоставимых рыночных цен (анализа рынка)</t>
  </si>
  <si>
    <t>Н(М)ЦК, с учетом округления цены за единицу (руб.)</t>
  </si>
  <si>
    <t>Итого:</t>
  </si>
  <si>
    <t>Светильник светодиодный внутреннего освещения</t>
  </si>
  <si>
    <t>шт</t>
  </si>
  <si>
    <r>
      <t>На основании проведенного анализа рынка  НМЦК  составляет: 131 133</t>
    </r>
    <r>
      <rPr>
        <b/>
        <sz val="12"/>
        <color indexed="8"/>
        <rFont val="Times New Roman"/>
        <family val="1"/>
      </rPr>
      <t xml:space="preserve"> (сто тридцать одна тысяча сто тридцать три) рубля 80 копеек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</si>
</sst>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5</xdr:row>
      <xdr:rowOff>1181100</xdr:rowOff>
    </xdr:from>
    <xdr:to>
      <xdr:col>9</xdr:col>
      <xdr:colOff>1019175</xdr:colOff>
      <xdr:row>5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8765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5</xdr:row>
      <xdr:rowOff>914400</xdr:rowOff>
    </xdr:from>
    <xdr:to>
      <xdr:col>8</xdr:col>
      <xdr:colOff>1095375</xdr:colOff>
      <xdr:row>5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26098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5</xdr:row>
      <xdr:rowOff>2657475</xdr:rowOff>
    </xdr:from>
    <xdr:to>
      <xdr:col>10</xdr:col>
      <xdr:colOff>1495425</xdr:colOff>
      <xdr:row>5</xdr:row>
      <xdr:rowOff>3076575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67975" y="4352925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5</xdr:row>
      <xdr:rowOff>1704975</xdr:rowOff>
    </xdr:from>
    <xdr:to>
      <xdr:col>10</xdr:col>
      <xdr:colOff>466725</xdr:colOff>
      <xdr:row>5</xdr:row>
      <xdr:rowOff>1924050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82275" y="34004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5"/>
  <sheetViews>
    <sheetView tabSelected="1" zoomScale="85" zoomScaleNormal="85" zoomScaleSheetLayoutView="100" zoomScalePageLayoutView="0" workbookViewId="0" topLeftCell="A1">
      <selection activeCell="A1" sqref="A1:N9"/>
    </sheetView>
  </sheetViews>
  <sheetFormatPr defaultColWidth="9.140625" defaultRowHeight="15"/>
  <cols>
    <col min="1" max="1" width="6.00390625" style="1" customWidth="1"/>
    <col min="2" max="2" width="31.57421875" style="6" customWidth="1"/>
    <col min="3" max="3" width="6.421875" style="8" customWidth="1"/>
    <col min="4" max="4" width="8.140625" style="8" customWidth="1"/>
    <col min="5" max="5" width="17.8515625" style="13" customWidth="1"/>
    <col min="6" max="6" width="16.7109375" style="13" customWidth="1"/>
    <col min="7" max="7" width="17.7109375" style="13" customWidth="1"/>
    <col min="8" max="8" width="15.57421875" style="1" customWidth="1"/>
    <col min="9" max="9" width="17.7109375" style="1" customWidth="1"/>
    <col min="10" max="10" width="16.28125" style="1" customWidth="1"/>
    <col min="11" max="11" width="23.7109375" style="1" customWidth="1"/>
    <col min="12" max="12" width="12.8515625" style="1" customWidth="1"/>
    <col min="13" max="13" width="12.00390625" style="1" customWidth="1"/>
    <col min="14" max="14" width="13.00390625" style="1" customWidth="1"/>
    <col min="15" max="16384" width="9.140625" style="1" customWidth="1"/>
  </cols>
  <sheetData>
    <row r="2" spans="10:14" ht="44.25" customHeight="1">
      <c r="J2" s="42" t="s">
        <v>16</v>
      </c>
      <c r="K2" s="43"/>
      <c r="L2" s="43"/>
      <c r="M2" s="43"/>
      <c r="N2" s="43"/>
    </row>
    <row r="3" spans="11:14" ht="19.5" customHeight="1">
      <c r="K3" s="28"/>
      <c r="L3" s="28"/>
      <c r="M3" s="28"/>
      <c r="N3" s="28"/>
    </row>
    <row r="4" spans="1:14" ht="26.25" customHeight="1">
      <c r="A4" s="44" t="s">
        <v>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30.75" customHeight="1">
      <c r="A5" s="36" t="s">
        <v>0</v>
      </c>
      <c r="B5" s="36" t="s">
        <v>8</v>
      </c>
      <c r="C5" s="36" t="s">
        <v>1</v>
      </c>
      <c r="D5" s="36" t="s">
        <v>2</v>
      </c>
      <c r="E5" s="36" t="s">
        <v>3</v>
      </c>
      <c r="F5" s="36"/>
      <c r="G5" s="36"/>
      <c r="H5" s="37" t="s">
        <v>7</v>
      </c>
      <c r="I5" s="37"/>
      <c r="J5" s="37"/>
      <c r="K5" s="38" t="s">
        <v>17</v>
      </c>
      <c r="L5" s="38"/>
      <c r="M5" s="38"/>
      <c r="N5" s="38"/>
    </row>
    <row r="6" spans="1:14" ht="246" customHeight="1">
      <c r="A6" s="36"/>
      <c r="B6" s="36"/>
      <c r="C6" s="36"/>
      <c r="D6" s="36"/>
      <c r="E6" s="29" t="s">
        <v>10</v>
      </c>
      <c r="F6" s="29" t="s">
        <v>11</v>
      </c>
      <c r="G6" s="29" t="s">
        <v>12</v>
      </c>
      <c r="H6" s="30" t="s">
        <v>5</v>
      </c>
      <c r="I6" s="30" t="s">
        <v>4</v>
      </c>
      <c r="J6" s="31" t="s">
        <v>14</v>
      </c>
      <c r="K6" s="32" t="s">
        <v>15</v>
      </c>
      <c r="L6" s="30" t="s">
        <v>6</v>
      </c>
      <c r="M6" s="30" t="s">
        <v>13</v>
      </c>
      <c r="N6" s="30" t="s">
        <v>18</v>
      </c>
    </row>
    <row r="7" spans="1:14" s="18" customFormat="1" ht="31.5" customHeight="1">
      <c r="A7" s="19">
        <v>1</v>
      </c>
      <c r="B7" s="33" t="s">
        <v>20</v>
      </c>
      <c r="C7" s="20" t="s">
        <v>21</v>
      </c>
      <c r="D7" s="21">
        <v>140</v>
      </c>
      <c r="E7" s="22">
        <v>850</v>
      </c>
      <c r="F7" s="22">
        <v>920</v>
      </c>
      <c r="G7" s="22">
        <v>1040</v>
      </c>
      <c r="H7" s="23">
        <f>AVERAGE(E7:G7)</f>
        <v>936.6666666666666</v>
      </c>
      <c r="I7" s="24">
        <f>SQRT(((SUM((POWER(G7-H7,2)),(POWER(F7-H7,2)),(POWER(E7-H7,2)))/(COLUMNS(E7:G7)-1))))</f>
        <v>96.0902353693305</v>
      </c>
      <c r="J7" s="24">
        <f>I7/H7*100</f>
        <v>10.25874398960824</v>
      </c>
      <c r="K7" s="25">
        <f>((D7/3)*(SUM(E7:G7)))</f>
        <v>131133.3333333333</v>
      </c>
      <c r="L7" s="26">
        <f>K7/D7</f>
        <v>936.6666666666665</v>
      </c>
      <c r="M7" s="25">
        <f>ROUNDUP(L7,2)</f>
        <v>936.67</v>
      </c>
      <c r="N7" s="27">
        <f>M7*D7</f>
        <v>131133.8</v>
      </c>
    </row>
    <row r="8" spans="2:14" s="18" customFormat="1" ht="20.25" customHeight="1">
      <c r="B8" s="35" t="s">
        <v>19</v>
      </c>
      <c r="C8" s="19"/>
      <c r="D8" s="21"/>
      <c r="E8" s="22"/>
      <c r="F8" s="22"/>
      <c r="G8" s="22"/>
      <c r="H8" s="23"/>
      <c r="I8" s="24"/>
      <c r="J8" s="24"/>
      <c r="K8" s="25"/>
      <c r="L8" s="26"/>
      <c r="M8" s="25"/>
      <c r="N8" s="27">
        <f>SUM(N7:N7)</f>
        <v>131133.8</v>
      </c>
    </row>
    <row r="9" spans="1:14" s="13" customFormat="1" ht="20.25" customHeight="1">
      <c r="A9" s="46" t="s">
        <v>22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7" ht="15.75">
      <c r="A10" s="41"/>
      <c r="B10" s="41"/>
      <c r="C10" s="9"/>
      <c r="D10" s="9"/>
      <c r="E10" s="14"/>
      <c r="F10" s="14"/>
      <c r="G10" s="14"/>
    </row>
    <row r="11" spans="1:8" s="2" customFormat="1" ht="15" customHeight="1">
      <c r="A11" s="3"/>
      <c r="B11" s="45"/>
      <c r="C11" s="45"/>
      <c r="D11" s="45"/>
      <c r="E11" s="45"/>
      <c r="F11" s="45"/>
      <c r="G11" s="45"/>
      <c r="H11" s="45"/>
    </row>
    <row r="12" spans="1:7" ht="15.75">
      <c r="A12" s="39"/>
      <c r="B12" s="39"/>
      <c r="C12" s="10"/>
      <c r="D12" s="10"/>
      <c r="E12" s="15"/>
      <c r="F12" s="15"/>
      <c r="G12" s="15"/>
    </row>
    <row r="13" spans="1:7" s="2" customFormat="1" ht="15.75">
      <c r="A13" s="40"/>
      <c r="B13" s="40"/>
      <c r="C13" s="40"/>
      <c r="D13" s="11"/>
      <c r="E13" s="16"/>
      <c r="F13" s="5"/>
      <c r="G13" s="34"/>
    </row>
    <row r="14" spans="1:7" ht="12.75">
      <c r="A14" s="4"/>
      <c r="B14" s="7"/>
      <c r="C14" s="12"/>
      <c r="D14" s="12"/>
      <c r="E14" s="17"/>
      <c r="F14" s="17"/>
      <c r="G14" s="17"/>
    </row>
    <row r="15" spans="1:7" ht="12.75">
      <c r="A15" s="4"/>
      <c r="B15" s="7"/>
      <c r="C15" s="12"/>
      <c r="D15" s="12"/>
      <c r="E15" s="17"/>
      <c r="F15" s="17"/>
      <c r="G15" s="17"/>
    </row>
  </sheetData>
  <sheetProtection/>
  <mergeCells count="14">
    <mergeCell ref="J2:N2"/>
    <mergeCell ref="A4:N4"/>
    <mergeCell ref="A5:A6"/>
    <mergeCell ref="B5:B6"/>
    <mergeCell ref="C5:C6"/>
    <mergeCell ref="B11:H11"/>
    <mergeCell ref="A9:N9"/>
    <mergeCell ref="D5:D6"/>
    <mergeCell ref="E5:G5"/>
    <mergeCell ref="H5:J5"/>
    <mergeCell ref="K5:N5"/>
    <mergeCell ref="A12:B12"/>
    <mergeCell ref="A13:C13"/>
    <mergeCell ref="A10:B1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6" r:id="rId2"/>
  <rowBreaks count="1" manualBreakCount="1">
    <brk id="1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2023-05-24T06:03:22Z</cp:lastPrinted>
  <dcterms:created xsi:type="dcterms:W3CDTF">2014-01-15T18:15:09Z</dcterms:created>
  <dcterms:modified xsi:type="dcterms:W3CDTF">2023-05-24T06:03:26Z</dcterms:modified>
  <cp:category/>
  <cp:version/>
  <cp:contentType/>
  <cp:contentStatus/>
</cp:coreProperties>
</file>