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цены'!$A$1:$P$28</definedName>
  </definedNames>
  <calcPr fullCalcOnLoad="1"/>
</workbook>
</file>

<file path=xl/sharedStrings.xml><?xml version="1.0" encoding="utf-8"?>
<sst xmlns="http://schemas.openxmlformats.org/spreadsheetml/2006/main" count="58" uniqueCount="33">
  <si>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</si>
  <si>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</si>
  <si>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</si>
  <si>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</si>
  <si>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</si>
  <si>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</si>
  <si>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</si>
  <si>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</si>
  <si>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</si>
  <si>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</si>
  <si>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</si>
  <si>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</si>
  <si>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</si>
  <si>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</si>
  <si>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</si>
  <si>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</si>
  <si>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</si>
  <si>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</si>
  <si>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</si>
  <si>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упак</t>
  </si>
  <si>
    <t xml:space="preserve">Блоки для записей       </t>
  </si>
  <si>
    <t>Клейкие закладки пластиковые</t>
  </si>
  <si>
    <t xml:space="preserve">Клейкая лента </t>
  </si>
  <si>
    <t>Средство корректирующее канцелярское</t>
  </si>
  <si>
    <t>Папка пластиковая</t>
  </si>
  <si>
    <t>Файл-вкладыш</t>
  </si>
  <si>
    <t>Ножницы канцелярские</t>
  </si>
  <si>
    <t>Ластик</t>
  </si>
  <si>
    <t>Папка картонная</t>
  </si>
  <si>
    <t>Приложение № 1 к извещению об осуществлении закупки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</si>
  <si>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</si>
  <si>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</si>
  <si>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68589 (шестьдесят восемь тысяч пятьсот восемьдесят девять)  рублей 52 копейки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</si>
</sst>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5</xdr:row>
      <xdr:rowOff>1971675</xdr:rowOff>
    </xdr:from>
    <xdr:to>
      <xdr:col>12</xdr:col>
      <xdr:colOff>1457325</xdr:colOff>
      <xdr:row>5</xdr:row>
      <xdr:rowOff>2381250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385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1943100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1813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5" zoomScaleNormal="85" zoomScaleSheetLayoutView="100" zoomScalePageLayoutView="0" workbookViewId="0" topLeftCell="A1">
      <selection activeCell="O31" sqref="O31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2.00390625" style="1" customWidth="1"/>
    <col min="16" max="16" width="15.7109375" style="1" customWidth="1"/>
    <col min="17" max="16384" width="9.140625" style="1" customWidth="1"/>
  </cols>
  <sheetData>
    <row r="1" spans="13:16" ht="19.5" customHeight="1">
      <c r="M1" s="28"/>
      <c r="N1" s="28"/>
      <c r="O1" s="28"/>
      <c r="P1" s="28"/>
    </row>
    <row r="2" spans="13:16" ht="19.5" customHeight="1">
      <c r="M2" s="72" t="s">
        <v>29</v>
      </c>
      <c r="N2" s="72"/>
      <c r="O2" s="72"/>
      <c r="P2" s="72"/>
    </row>
    <row r="3" spans="13:16" ht="19.5" customHeight="1">
      <c r="M3" s="28"/>
      <c r="N3" s="28"/>
      <c r="O3" s="28"/>
      <c r="P3" s="28"/>
    </row>
    <row r="4" spans="1:16" ht="26.25" customHeight="1" thickBot="1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30.75" customHeight="1">
      <c r="A5" s="58" t="s">
        <v>0</v>
      </c>
      <c r="B5" s="60" t="s">
        <v>10</v>
      </c>
      <c r="C5" s="60" t="s">
        <v>1</v>
      </c>
      <c r="D5" s="60" t="s">
        <v>2</v>
      </c>
      <c r="E5" s="60" t="s">
        <v>3</v>
      </c>
      <c r="F5" s="60"/>
      <c r="G5" s="60"/>
      <c r="H5" s="64" t="s">
        <v>8</v>
      </c>
      <c r="I5" s="64"/>
      <c r="J5" s="65" t="s">
        <v>9</v>
      </c>
      <c r="K5" s="65"/>
      <c r="L5" s="65"/>
      <c r="M5" s="66" t="s">
        <v>30</v>
      </c>
      <c r="N5" s="66"/>
      <c r="O5" s="66"/>
      <c r="P5" s="67"/>
    </row>
    <row r="6" spans="1:16" ht="204.75" customHeight="1">
      <c r="A6" s="59"/>
      <c r="B6" s="61"/>
      <c r="C6" s="61"/>
      <c r="D6" s="61"/>
      <c r="E6" s="73" t="s">
        <v>13</v>
      </c>
      <c r="F6" s="73" t="s">
        <v>14</v>
      </c>
      <c r="G6" s="73" t="s">
        <v>15</v>
      </c>
      <c r="H6" s="29"/>
      <c r="I6" s="29" t="s">
        <v>6</v>
      </c>
      <c r="J6" s="29" t="s">
        <v>5</v>
      </c>
      <c r="K6" s="29" t="s">
        <v>4</v>
      </c>
      <c r="L6" s="30" t="s">
        <v>17</v>
      </c>
      <c r="M6" s="31" t="s">
        <v>18</v>
      </c>
      <c r="N6" s="29" t="s">
        <v>7</v>
      </c>
      <c r="O6" s="29" t="s">
        <v>16</v>
      </c>
      <c r="P6" s="34" t="s">
        <v>31</v>
      </c>
    </row>
    <row r="7" spans="1:16" s="20" customFormat="1" ht="31.5" customHeight="1">
      <c r="A7" s="35">
        <v>1</v>
      </c>
      <c r="B7" s="32" t="s">
        <v>20</v>
      </c>
      <c r="C7" s="21" t="s">
        <v>12</v>
      </c>
      <c r="D7" s="22">
        <v>76</v>
      </c>
      <c r="E7" s="23">
        <v>168.35</v>
      </c>
      <c r="F7" s="23">
        <v>168</v>
      </c>
      <c r="G7" s="23">
        <v>200</v>
      </c>
      <c r="H7" s="23"/>
      <c r="I7" s="23"/>
      <c r="J7" s="24">
        <f aca="true" t="shared" si="0" ref="J7:J24">AVERAGE(E7:G7)</f>
        <v>178.78333333333333</v>
      </c>
      <c r="K7" s="25">
        <f>SQRT(((SUM((POWER(G7-J7,2)),(POWER(F7-J7,2)),(POWER(E7-J7,2)))/(COLUMNS(E7:G7)-1))))</f>
        <v>18.375005668933365</v>
      </c>
      <c r="L7" s="25">
        <f>K7/J7*100</f>
        <v>10.277806843814691</v>
      </c>
      <c r="M7" s="26">
        <f>((D7/3)*(SUM(E7:G7)))</f>
        <v>13587.533333333333</v>
      </c>
      <c r="N7" s="27">
        <f>M7/D7</f>
        <v>178.78333333333333</v>
      </c>
      <c r="O7" s="26">
        <f>ROUNDDOWN(N7,2)</f>
        <v>178.78</v>
      </c>
      <c r="P7" s="36">
        <f>O7*D7</f>
        <v>13587.28</v>
      </c>
    </row>
    <row r="8" spans="1:16" s="20" customFormat="1" ht="31.5" customHeight="1">
      <c r="A8" s="35">
        <v>2</v>
      </c>
      <c r="B8" s="32" t="s">
        <v>21</v>
      </c>
      <c r="C8" s="21" t="s">
        <v>19</v>
      </c>
      <c r="D8" s="22">
        <v>70</v>
      </c>
      <c r="E8" s="23">
        <v>62.83</v>
      </c>
      <c r="F8" s="23">
        <v>61</v>
      </c>
      <c r="G8" s="23">
        <v>60</v>
      </c>
      <c r="H8" s="23"/>
      <c r="I8" s="23"/>
      <c r="J8" s="24">
        <f t="shared" si="0"/>
        <v>61.276666666666664</v>
      </c>
      <c r="K8" s="25">
        <f aca="true" t="shared" si="1" ref="K8:K24">SQRT(((SUM((POWER(G8-J8,2)),(POWER(F8-J8,2)),(POWER(E8-J8,2)))/(COLUMNS(E8:G8)-1))))</f>
        <v>1.4351422693702987</v>
      </c>
      <c r="L8" s="25">
        <f aca="true" t="shared" si="2" ref="L8:L24">K8/J8*100</f>
        <v>2.3420697427573822</v>
      </c>
      <c r="M8" s="26">
        <f aca="true" t="shared" si="3" ref="M8:M24">((D8/3)*(SUM(E8:G8)))</f>
        <v>4289.366666666666</v>
      </c>
      <c r="N8" s="27">
        <f aca="true" t="shared" si="4" ref="N8:N24">M8/D8</f>
        <v>61.27666666666666</v>
      </c>
      <c r="O8" s="26">
        <f aca="true" t="shared" si="5" ref="O8:O24">ROUNDUP(N8,2)</f>
        <v>61.28</v>
      </c>
      <c r="P8" s="36">
        <f aca="true" t="shared" si="6" ref="P8:P24">O8*D8</f>
        <v>4289.6</v>
      </c>
    </row>
    <row r="9" spans="1:16" s="20" customFormat="1" ht="31.5" customHeight="1">
      <c r="A9" s="35">
        <v>3</v>
      </c>
      <c r="B9" s="32" t="s">
        <v>22</v>
      </c>
      <c r="C9" s="21" t="s">
        <v>12</v>
      </c>
      <c r="D9" s="22">
        <v>48</v>
      </c>
      <c r="E9" s="23">
        <v>120.11</v>
      </c>
      <c r="F9" s="23">
        <v>105</v>
      </c>
      <c r="G9" s="23">
        <v>100</v>
      </c>
      <c r="H9" s="23"/>
      <c r="I9" s="23"/>
      <c r="J9" s="24">
        <f t="shared" si="0"/>
        <v>108.37</v>
      </c>
      <c r="K9" s="25">
        <f t="shared" si="1"/>
        <v>10.469990448897267</v>
      </c>
      <c r="L9" s="25">
        <f t="shared" si="2"/>
        <v>9.661336577371289</v>
      </c>
      <c r="M9" s="26">
        <f t="shared" si="3"/>
        <v>5201.76</v>
      </c>
      <c r="N9" s="27">
        <f t="shared" si="4"/>
        <v>108.37</v>
      </c>
      <c r="O9" s="26">
        <f t="shared" si="5"/>
        <v>108.37</v>
      </c>
      <c r="P9" s="36">
        <f t="shared" si="6"/>
        <v>5201.76</v>
      </c>
    </row>
    <row r="10" spans="1:16" s="20" customFormat="1" ht="31.5" customHeight="1">
      <c r="A10" s="35">
        <v>4</v>
      </c>
      <c r="B10" s="32" t="s">
        <v>22</v>
      </c>
      <c r="C10" s="21" t="s">
        <v>12</v>
      </c>
      <c r="D10" s="22">
        <v>76</v>
      </c>
      <c r="E10" s="23">
        <v>20.52</v>
      </c>
      <c r="F10" s="23">
        <v>19.5</v>
      </c>
      <c r="G10" s="23">
        <v>20</v>
      </c>
      <c r="H10" s="23"/>
      <c r="I10" s="23"/>
      <c r="J10" s="24">
        <f t="shared" si="0"/>
        <v>20.006666666666664</v>
      </c>
      <c r="K10" s="25">
        <f t="shared" si="1"/>
        <v>0.5100326786916042</v>
      </c>
      <c r="L10" s="25">
        <f t="shared" si="2"/>
        <v>2.5493136222506045</v>
      </c>
      <c r="M10" s="26">
        <f t="shared" si="3"/>
        <v>1520.5066666666664</v>
      </c>
      <c r="N10" s="27">
        <f t="shared" si="4"/>
        <v>20.006666666666664</v>
      </c>
      <c r="O10" s="26">
        <f>ROUNDDOWN(N10,2)</f>
        <v>20</v>
      </c>
      <c r="P10" s="36">
        <f t="shared" si="6"/>
        <v>1520</v>
      </c>
    </row>
    <row r="11" spans="1:16" s="20" customFormat="1" ht="45.75" customHeight="1">
      <c r="A11" s="35">
        <v>5</v>
      </c>
      <c r="B11" s="32" t="s">
        <v>23</v>
      </c>
      <c r="C11" s="21" t="s">
        <v>12</v>
      </c>
      <c r="D11" s="22">
        <v>47</v>
      </c>
      <c r="E11" s="23">
        <v>88.82</v>
      </c>
      <c r="F11" s="23">
        <v>130</v>
      </c>
      <c r="G11" s="23">
        <v>120</v>
      </c>
      <c r="H11" s="23"/>
      <c r="I11" s="23"/>
      <c r="J11" s="24">
        <f t="shared" si="0"/>
        <v>112.94</v>
      </c>
      <c r="K11" s="25">
        <f t="shared" si="1"/>
        <v>21.478612618137145</v>
      </c>
      <c r="L11" s="25">
        <f t="shared" si="2"/>
        <v>19.01771969022237</v>
      </c>
      <c r="M11" s="26">
        <f t="shared" si="3"/>
        <v>5308.179999999999</v>
      </c>
      <c r="N11" s="27">
        <f t="shared" si="4"/>
        <v>112.93999999999998</v>
      </c>
      <c r="O11" s="26">
        <f t="shared" si="5"/>
        <v>112.94</v>
      </c>
      <c r="P11" s="36">
        <f t="shared" si="6"/>
        <v>5308.18</v>
      </c>
    </row>
    <row r="12" spans="1:16" s="20" customFormat="1" ht="31.5" customHeight="1">
      <c r="A12" s="35">
        <v>6</v>
      </c>
      <c r="B12" s="32" t="s">
        <v>24</v>
      </c>
      <c r="C12" s="21" t="s">
        <v>12</v>
      </c>
      <c r="D12" s="22">
        <v>1</v>
      </c>
      <c r="E12" s="23">
        <v>330.17</v>
      </c>
      <c r="F12" s="23">
        <v>302</v>
      </c>
      <c r="G12" s="23">
        <v>270</v>
      </c>
      <c r="H12" s="23"/>
      <c r="I12" s="23"/>
      <c r="J12" s="24">
        <f t="shared" si="0"/>
        <v>300.72333333333336</v>
      </c>
      <c r="K12" s="25">
        <f t="shared" si="1"/>
        <v>30.105309055602365</v>
      </c>
      <c r="L12" s="25">
        <f t="shared" si="2"/>
        <v>10.010965468460167</v>
      </c>
      <c r="M12" s="26">
        <f t="shared" si="3"/>
        <v>300.72333333333336</v>
      </c>
      <c r="N12" s="27">
        <f t="shared" si="4"/>
        <v>300.72333333333336</v>
      </c>
      <c r="O12" s="26">
        <f>ROUNDDOWN(N12,2)</f>
        <v>300.72</v>
      </c>
      <c r="P12" s="36">
        <f t="shared" si="6"/>
        <v>300.72</v>
      </c>
    </row>
    <row r="13" spans="1:16" s="20" customFormat="1" ht="31.5" customHeight="1">
      <c r="A13" s="35">
        <v>7</v>
      </c>
      <c r="B13" s="32" t="s">
        <v>24</v>
      </c>
      <c r="C13" s="21" t="s">
        <v>12</v>
      </c>
      <c r="D13" s="22">
        <v>1</v>
      </c>
      <c r="E13" s="23">
        <v>223.18</v>
      </c>
      <c r="F13" s="23">
        <v>235</v>
      </c>
      <c r="G13" s="23">
        <v>238</v>
      </c>
      <c r="H13" s="23"/>
      <c r="I13" s="23"/>
      <c r="J13" s="24">
        <f t="shared" si="0"/>
        <v>232.06000000000003</v>
      </c>
      <c r="K13" s="25">
        <f t="shared" si="1"/>
        <v>7.835228139626819</v>
      </c>
      <c r="L13" s="25">
        <f t="shared" si="2"/>
        <v>3.3763803066563893</v>
      </c>
      <c r="M13" s="26">
        <f t="shared" si="3"/>
        <v>232.06</v>
      </c>
      <c r="N13" s="27">
        <f t="shared" si="4"/>
        <v>232.06</v>
      </c>
      <c r="O13" s="26">
        <f t="shared" si="5"/>
        <v>232.06</v>
      </c>
      <c r="P13" s="36">
        <f t="shared" si="6"/>
        <v>232.06</v>
      </c>
    </row>
    <row r="14" spans="1:16" s="20" customFormat="1" ht="31.5" customHeight="1">
      <c r="A14" s="35">
        <v>8</v>
      </c>
      <c r="B14" s="32" t="s">
        <v>24</v>
      </c>
      <c r="C14" s="21" t="s">
        <v>12</v>
      </c>
      <c r="D14" s="22">
        <v>1</v>
      </c>
      <c r="E14" s="23">
        <v>212.19</v>
      </c>
      <c r="F14" s="23">
        <v>180</v>
      </c>
      <c r="G14" s="23">
        <v>220</v>
      </c>
      <c r="H14" s="23"/>
      <c r="I14" s="23"/>
      <c r="J14" s="24">
        <f t="shared" si="0"/>
        <v>204.06333333333336</v>
      </c>
      <c r="K14" s="25">
        <f t="shared" si="1"/>
        <v>21.202170486375525</v>
      </c>
      <c r="L14" s="25">
        <f t="shared" si="2"/>
        <v>10.38999517455799</v>
      </c>
      <c r="M14" s="26">
        <f t="shared" si="3"/>
        <v>204.06333333333333</v>
      </c>
      <c r="N14" s="27">
        <f t="shared" si="4"/>
        <v>204.06333333333333</v>
      </c>
      <c r="O14" s="26">
        <f>ROUNDDOWN(N14,2)</f>
        <v>204.06</v>
      </c>
      <c r="P14" s="36">
        <f t="shared" si="6"/>
        <v>204.06</v>
      </c>
    </row>
    <row r="15" spans="1:16" s="20" customFormat="1" ht="31.5" customHeight="1">
      <c r="A15" s="35">
        <v>9</v>
      </c>
      <c r="B15" s="32" t="s">
        <v>24</v>
      </c>
      <c r="C15" s="21" t="s">
        <v>12</v>
      </c>
      <c r="D15" s="22">
        <v>50</v>
      </c>
      <c r="E15" s="23">
        <v>118.83</v>
      </c>
      <c r="F15" s="23">
        <v>119</v>
      </c>
      <c r="G15" s="23">
        <v>122</v>
      </c>
      <c r="H15" s="23"/>
      <c r="I15" s="23"/>
      <c r="J15" s="24">
        <f t="shared" si="0"/>
        <v>119.94333333333333</v>
      </c>
      <c r="K15" s="25">
        <f t="shared" si="1"/>
        <v>1.7831526388207306</v>
      </c>
      <c r="L15" s="25">
        <f t="shared" si="2"/>
        <v>1.4866625674519056</v>
      </c>
      <c r="M15" s="26">
        <f t="shared" si="3"/>
        <v>5997.166666666667</v>
      </c>
      <c r="N15" s="27">
        <f t="shared" si="4"/>
        <v>119.94333333333334</v>
      </c>
      <c r="O15" s="26">
        <f>ROUNDDOWN(N15,2)</f>
        <v>119.94</v>
      </c>
      <c r="P15" s="36">
        <f t="shared" si="6"/>
        <v>5997</v>
      </c>
    </row>
    <row r="16" spans="1:16" s="20" customFormat="1" ht="31.5" customHeight="1">
      <c r="A16" s="35">
        <v>10</v>
      </c>
      <c r="B16" s="32" t="s">
        <v>25</v>
      </c>
      <c r="C16" s="21" t="s">
        <v>12</v>
      </c>
      <c r="D16" s="22">
        <v>2200</v>
      </c>
      <c r="E16" s="23">
        <v>2.61</v>
      </c>
      <c r="F16" s="23">
        <v>3</v>
      </c>
      <c r="G16" s="23">
        <v>3</v>
      </c>
      <c r="H16" s="23"/>
      <c r="I16" s="23"/>
      <c r="J16" s="24">
        <f t="shared" si="0"/>
        <v>2.8699999999999997</v>
      </c>
      <c r="K16" s="25">
        <f t="shared" si="1"/>
        <v>0.2251666049839541</v>
      </c>
      <c r="L16" s="25">
        <f t="shared" si="2"/>
        <v>7.845526306061119</v>
      </c>
      <c r="M16" s="26">
        <f t="shared" si="3"/>
        <v>6314</v>
      </c>
      <c r="N16" s="27">
        <f t="shared" si="4"/>
        <v>2.87</v>
      </c>
      <c r="O16" s="26">
        <f>ROUNDDOWN(N16,2)</f>
        <v>2.87</v>
      </c>
      <c r="P16" s="36">
        <f t="shared" si="6"/>
        <v>6314</v>
      </c>
    </row>
    <row r="17" spans="1:16" s="20" customFormat="1" ht="31.5" customHeight="1">
      <c r="A17" s="35">
        <v>11</v>
      </c>
      <c r="B17" s="32" t="s">
        <v>24</v>
      </c>
      <c r="C17" s="21" t="s">
        <v>12</v>
      </c>
      <c r="D17" s="22">
        <v>145</v>
      </c>
      <c r="E17" s="23">
        <v>9.79</v>
      </c>
      <c r="F17" s="23">
        <v>11</v>
      </c>
      <c r="G17" s="23">
        <v>15</v>
      </c>
      <c r="H17" s="23"/>
      <c r="I17" s="23"/>
      <c r="J17" s="24">
        <f t="shared" si="0"/>
        <v>11.93</v>
      </c>
      <c r="K17" s="25">
        <f t="shared" si="1"/>
        <v>2.726664629176093</v>
      </c>
      <c r="L17" s="25">
        <f t="shared" si="2"/>
        <v>22.855529163253085</v>
      </c>
      <c r="M17" s="26">
        <f t="shared" si="3"/>
        <v>1729.8500000000001</v>
      </c>
      <c r="N17" s="27">
        <f t="shared" si="4"/>
        <v>11.930000000000001</v>
      </c>
      <c r="O17" s="26">
        <f t="shared" si="5"/>
        <v>11.93</v>
      </c>
      <c r="P17" s="36">
        <f t="shared" si="6"/>
        <v>1729.85</v>
      </c>
    </row>
    <row r="18" spans="1:16" s="20" customFormat="1" ht="36.75" customHeight="1">
      <c r="A18" s="35">
        <v>12</v>
      </c>
      <c r="B18" s="32" t="s">
        <v>24</v>
      </c>
      <c r="C18" s="21" t="s">
        <v>12</v>
      </c>
      <c r="D18" s="22">
        <v>222</v>
      </c>
      <c r="E18" s="23">
        <v>14.01</v>
      </c>
      <c r="F18" s="23">
        <v>17</v>
      </c>
      <c r="G18" s="23">
        <v>16</v>
      </c>
      <c r="H18" s="23"/>
      <c r="I18" s="23"/>
      <c r="J18" s="24">
        <f t="shared" si="0"/>
        <v>15.67</v>
      </c>
      <c r="K18" s="25">
        <f t="shared" si="1"/>
        <v>1.5220709576100584</v>
      </c>
      <c r="L18" s="25">
        <f t="shared" si="2"/>
        <v>9.713279882642365</v>
      </c>
      <c r="M18" s="26">
        <f t="shared" si="3"/>
        <v>3478.74</v>
      </c>
      <c r="N18" s="27">
        <f t="shared" si="4"/>
        <v>15.669999999999998</v>
      </c>
      <c r="O18" s="26">
        <f t="shared" si="5"/>
        <v>15.67</v>
      </c>
      <c r="P18" s="36">
        <f t="shared" si="6"/>
        <v>3478.74</v>
      </c>
    </row>
    <row r="19" spans="1:16" s="20" customFormat="1" ht="47.25" customHeight="1">
      <c r="A19" s="35">
        <v>13</v>
      </c>
      <c r="B19" s="32" t="s">
        <v>23</v>
      </c>
      <c r="C19" s="21" t="s">
        <v>12</v>
      </c>
      <c r="D19" s="22">
        <v>20</v>
      </c>
      <c r="E19" s="23">
        <v>20.91</v>
      </c>
      <c r="F19" s="23">
        <v>23</v>
      </c>
      <c r="G19" s="23">
        <v>25</v>
      </c>
      <c r="H19" s="23"/>
      <c r="I19" s="23"/>
      <c r="J19" s="24">
        <f t="shared" si="0"/>
        <v>22.97</v>
      </c>
      <c r="K19" s="25">
        <f t="shared" si="1"/>
        <v>2.045165030015915</v>
      </c>
      <c r="L19" s="25">
        <f t="shared" si="2"/>
        <v>8.903635306991358</v>
      </c>
      <c r="M19" s="26">
        <f t="shared" si="3"/>
        <v>459.4</v>
      </c>
      <c r="N19" s="27">
        <f t="shared" si="4"/>
        <v>22.97</v>
      </c>
      <c r="O19" s="26">
        <f t="shared" si="5"/>
        <v>22.97</v>
      </c>
      <c r="P19" s="36">
        <f t="shared" si="6"/>
        <v>459.4</v>
      </c>
    </row>
    <row r="20" spans="1:16" s="20" customFormat="1" ht="31.5" customHeight="1">
      <c r="A20" s="35">
        <v>14</v>
      </c>
      <c r="B20" s="33" t="s">
        <v>26</v>
      </c>
      <c r="C20" s="21" t="s">
        <v>12</v>
      </c>
      <c r="D20" s="22">
        <v>17</v>
      </c>
      <c r="E20" s="23">
        <v>87</v>
      </c>
      <c r="F20" s="23">
        <v>96</v>
      </c>
      <c r="G20" s="23">
        <v>98</v>
      </c>
      <c r="H20" s="23"/>
      <c r="I20" s="23"/>
      <c r="J20" s="24">
        <f t="shared" si="0"/>
        <v>93.66666666666667</v>
      </c>
      <c r="K20" s="25">
        <f t="shared" si="1"/>
        <v>5.859465277082315</v>
      </c>
      <c r="L20" s="25">
        <f t="shared" si="2"/>
        <v>6.255656879447311</v>
      </c>
      <c r="M20" s="26">
        <f t="shared" si="3"/>
        <v>1592.3333333333335</v>
      </c>
      <c r="N20" s="27">
        <f t="shared" si="4"/>
        <v>93.66666666666667</v>
      </c>
      <c r="O20" s="26">
        <f t="shared" si="5"/>
        <v>93.67</v>
      </c>
      <c r="P20" s="36">
        <f t="shared" si="6"/>
        <v>1592.39</v>
      </c>
    </row>
    <row r="21" spans="1:16" s="20" customFormat="1" ht="31.5" customHeight="1">
      <c r="A21" s="35">
        <v>15</v>
      </c>
      <c r="B21" s="32" t="s">
        <v>27</v>
      </c>
      <c r="C21" s="21" t="s">
        <v>12</v>
      </c>
      <c r="D21" s="22">
        <v>48</v>
      </c>
      <c r="E21" s="23">
        <v>10.77</v>
      </c>
      <c r="F21" s="23">
        <v>18</v>
      </c>
      <c r="G21" s="23">
        <v>15</v>
      </c>
      <c r="H21" s="23"/>
      <c r="I21" s="23"/>
      <c r="J21" s="24">
        <f t="shared" si="0"/>
        <v>14.589999999999998</v>
      </c>
      <c r="K21" s="25">
        <f t="shared" si="1"/>
        <v>3.6323959035325433</v>
      </c>
      <c r="L21" s="25">
        <f t="shared" si="2"/>
        <v>24.896476377878983</v>
      </c>
      <c r="M21" s="26">
        <f t="shared" si="3"/>
        <v>700.3199999999999</v>
      </c>
      <c r="N21" s="27">
        <f t="shared" si="4"/>
        <v>14.589999999999998</v>
      </c>
      <c r="O21" s="26">
        <f t="shared" si="5"/>
        <v>14.59</v>
      </c>
      <c r="P21" s="36">
        <f t="shared" si="6"/>
        <v>700.3199999999999</v>
      </c>
    </row>
    <row r="22" spans="1:16" s="20" customFormat="1" ht="31.5" customHeight="1">
      <c r="A22" s="47">
        <v>16</v>
      </c>
      <c r="B22" s="48" t="s">
        <v>28</v>
      </c>
      <c r="C22" s="49" t="s">
        <v>12</v>
      </c>
      <c r="D22" s="50">
        <v>164</v>
      </c>
      <c r="E22" s="51">
        <v>17.91</v>
      </c>
      <c r="F22" s="51">
        <v>18</v>
      </c>
      <c r="G22" s="51">
        <v>20</v>
      </c>
      <c r="H22" s="51"/>
      <c r="I22" s="51"/>
      <c r="J22" s="52">
        <f t="shared" si="0"/>
        <v>18.636666666666667</v>
      </c>
      <c r="K22" s="53">
        <f t="shared" si="1"/>
        <v>1.1815385450053388</v>
      </c>
      <c r="L22" s="53">
        <f t="shared" si="2"/>
        <v>6.339859837267066</v>
      </c>
      <c r="M22" s="54">
        <f t="shared" si="3"/>
        <v>3056.413333333333</v>
      </c>
      <c r="N22" s="55">
        <f t="shared" si="4"/>
        <v>18.636666666666663</v>
      </c>
      <c r="O22" s="54">
        <f t="shared" si="5"/>
        <v>18.64</v>
      </c>
      <c r="P22" s="56">
        <f t="shared" si="6"/>
        <v>3056.96</v>
      </c>
    </row>
    <row r="23" spans="1:16" s="20" customFormat="1" ht="31.5" customHeight="1">
      <c r="A23" s="47">
        <v>17</v>
      </c>
      <c r="B23" s="48" t="s">
        <v>28</v>
      </c>
      <c r="C23" s="49" t="s">
        <v>12</v>
      </c>
      <c r="D23" s="50">
        <v>4</v>
      </c>
      <c r="E23" s="51">
        <v>190.38</v>
      </c>
      <c r="F23" s="51">
        <v>217</v>
      </c>
      <c r="G23" s="51">
        <v>150</v>
      </c>
      <c r="H23" s="51"/>
      <c r="I23" s="51"/>
      <c r="J23" s="52">
        <f t="shared" si="0"/>
        <v>185.79333333333332</v>
      </c>
      <c r="K23" s="53">
        <f t="shared" si="1"/>
        <v>33.734672568936155</v>
      </c>
      <c r="L23" s="53">
        <f t="shared" si="2"/>
        <v>18.157095286305296</v>
      </c>
      <c r="M23" s="54">
        <f t="shared" si="3"/>
        <v>743.1733333333333</v>
      </c>
      <c r="N23" s="55">
        <f t="shared" si="4"/>
        <v>185.79333333333332</v>
      </c>
      <c r="O23" s="54">
        <f t="shared" si="5"/>
        <v>185.79999999999998</v>
      </c>
      <c r="P23" s="56">
        <f t="shared" si="6"/>
        <v>743.1999999999999</v>
      </c>
    </row>
    <row r="24" spans="1:16" s="20" customFormat="1" ht="31.5" customHeight="1">
      <c r="A24" s="47">
        <v>18</v>
      </c>
      <c r="B24" s="48" t="s">
        <v>28</v>
      </c>
      <c r="C24" s="49" t="s">
        <v>12</v>
      </c>
      <c r="D24" s="50">
        <v>700</v>
      </c>
      <c r="E24" s="51">
        <v>19.45</v>
      </c>
      <c r="F24" s="51">
        <v>20</v>
      </c>
      <c r="G24" s="51">
        <v>20</v>
      </c>
      <c r="H24" s="51"/>
      <c r="I24" s="51"/>
      <c r="J24" s="52">
        <f t="shared" si="0"/>
        <v>19.816666666666666</v>
      </c>
      <c r="K24" s="53">
        <f t="shared" si="1"/>
        <v>0.31754264805429455</v>
      </c>
      <c r="L24" s="53">
        <f t="shared" si="2"/>
        <v>1.6024019245801238</v>
      </c>
      <c r="M24" s="54">
        <f t="shared" si="3"/>
        <v>13871.666666666668</v>
      </c>
      <c r="N24" s="55">
        <f t="shared" si="4"/>
        <v>19.81666666666667</v>
      </c>
      <c r="O24" s="54">
        <f t="shared" si="5"/>
        <v>19.82</v>
      </c>
      <c r="P24" s="56">
        <f t="shared" si="6"/>
        <v>13874</v>
      </c>
    </row>
    <row r="25" spans="1:16" s="20" customFormat="1" ht="22.5" customHeight="1" thickBot="1">
      <c r="A25" s="37"/>
      <c r="B25" s="38"/>
      <c r="C25" s="39"/>
      <c r="D25" s="40"/>
      <c r="E25" s="41"/>
      <c r="F25" s="41"/>
      <c r="G25" s="41"/>
      <c r="H25" s="41"/>
      <c r="I25" s="41"/>
      <c r="J25" s="42"/>
      <c r="K25" s="43"/>
      <c r="L25" s="43"/>
      <c r="M25" s="44"/>
      <c r="N25" s="45"/>
      <c r="O25" s="44"/>
      <c r="P25" s="46">
        <f>SUM(P7:P24)</f>
        <v>68589.51999999999</v>
      </c>
    </row>
    <row r="26" spans="1:16" s="15" customFormat="1" ht="34.5" customHeight="1">
      <c r="A26" s="63" t="s">
        <v>32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8" ht="15">
      <c r="A27" s="71"/>
      <c r="B27" s="71"/>
      <c r="C27" s="11"/>
      <c r="D27" s="11"/>
      <c r="E27" s="16"/>
      <c r="F27" s="16"/>
      <c r="G27" s="16"/>
      <c r="H27" s="3"/>
    </row>
    <row r="28" spans="1:10" s="2" customFormat="1" ht="15" customHeight="1">
      <c r="A28" s="4"/>
      <c r="B28" s="62"/>
      <c r="C28" s="62"/>
      <c r="D28" s="62"/>
      <c r="E28" s="62"/>
      <c r="F28" s="62"/>
      <c r="G28" s="62"/>
      <c r="H28" s="62"/>
      <c r="I28" s="62"/>
      <c r="J28" s="62"/>
    </row>
    <row r="29" spans="1:8" ht="15">
      <c r="A29" s="68"/>
      <c r="B29" s="68"/>
      <c r="C29" s="12"/>
      <c r="D29" s="12"/>
      <c r="E29" s="17"/>
      <c r="F29" s="17"/>
      <c r="G29" s="17"/>
      <c r="H29" s="5"/>
    </row>
    <row r="30" spans="1:8" s="2" customFormat="1" ht="15">
      <c r="A30" s="69"/>
      <c r="B30" s="69"/>
      <c r="C30" s="69"/>
      <c r="D30" s="13"/>
      <c r="E30" s="18"/>
      <c r="F30" s="6"/>
      <c r="G30" s="70"/>
      <c r="H30" s="70"/>
    </row>
    <row r="31" spans="1:8" ht="12.75">
      <c r="A31" s="5"/>
      <c r="B31" s="9"/>
      <c r="C31" s="14"/>
      <c r="D31" s="14"/>
      <c r="E31" s="19"/>
      <c r="F31" s="19"/>
      <c r="G31" s="19"/>
      <c r="H31" s="5"/>
    </row>
    <row r="32" spans="1:8" ht="12.75">
      <c r="A32" s="5"/>
      <c r="B32" s="9"/>
      <c r="C32" s="14"/>
      <c r="D32" s="14"/>
      <c r="E32" s="19"/>
      <c r="F32" s="19"/>
      <c r="G32" s="19"/>
      <c r="H32" s="7"/>
    </row>
  </sheetData>
  <sheetProtection/>
  <mergeCells count="16">
    <mergeCell ref="M5:P5"/>
    <mergeCell ref="A29:B29"/>
    <mergeCell ref="A30:C30"/>
    <mergeCell ref="G30:H30"/>
    <mergeCell ref="A27:B27"/>
    <mergeCell ref="M2:P2"/>
    <mergeCell ref="A4:P4"/>
    <mergeCell ref="A5:A6"/>
    <mergeCell ref="B5:B6"/>
    <mergeCell ref="C5:C6"/>
    <mergeCell ref="B28:J28"/>
    <mergeCell ref="A26:P26"/>
    <mergeCell ref="D5:D6"/>
    <mergeCell ref="E5:G5"/>
    <mergeCell ref="H5:I5"/>
    <mergeCell ref="J5:L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2023-04-06T02:24:40Z</cp:lastPrinted>
  <dcterms:created xsi:type="dcterms:W3CDTF">2014-01-15T18:15:09Z</dcterms:created>
  <dcterms:modified xsi:type="dcterms:W3CDTF">2023-04-06T02:36:13Z</dcterms:modified>
  <cp:category/>
  <cp:version/>
  <cp:contentType/>
  <cp:contentStatus/>
</cp:coreProperties>
</file>