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<sst xmlns="http://schemas.openxmlformats.org/spreadsheetml/2006/main" count="27" uniqueCount="27">
  <si>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</si>
  <si>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</si>
  <si>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</si>
  <si>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</si>
  <si>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</si>
  <si>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</si>
  <si>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</si>
  <si>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</si>
  <si>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</si>
  <si>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</si>
  <si>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</si>
  <si>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</si>
  <si>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</si>
  <si>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</si>
  <si>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</si>
  <si>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</si>
  <si>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</si>
  <si>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</si>
  <si>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</si>
  <si>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с учетом округления цены за единицу (руб.)</t>
  </si>
  <si>
    <t xml:space="preserve">Приложение № 1 к  Извещению 
об осуществлении закупки
</t>
  </si>
  <si>
    <t>Цена за единицу изм. с округлением  до сотых долей после запятой (руб.)</t>
  </si>
  <si>
    <t>В результате проведенного расчета Н(М)ЦК составила:</t>
  </si>
  <si>
    <t>Н(М)ЦК, определяемая методом сопоставимых рыночных цен (анализа рынка)</t>
  </si>
  <si>
    <t xml:space="preserve">Коммерческое предложение №2  </t>
  </si>
  <si>
    <t>шт.</t>
  </si>
  <si>
    <t>Поставка сетевого фильтра.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</si>
</sst>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1104900</xdr:rowOff>
    </xdr:from>
    <xdr:to>
      <xdr:col>11</xdr:col>
      <xdr:colOff>847725</xdr:colOff>
      <xdr:row>7</xdr:row>
      <xdr:rowOff>1400175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895600"/>
          <a:ext cx="819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7</xdr:row>
      <xdr:rowOff>1847850</xdr:rowOff>
    </xdr:from>
    <xdr:to>
      <xdr:col>12</xdr:col>
      <xdr:colOff>1428750</xdr:colOff>
      <xdr:row>7</xdr:row>
      <xdr:rowOff>2181225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36385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7</xdr:row>
      <xdr:rowOff>1514475</xdr:rowOff>
    </xdr:from>
    <xdr:to>
      <xdr:col>12</xdr:col>
      <xdr:colOff>457200</xdr:colOff>
      <xdr:row>7</xdr:row>
      <xdr:rowOff>1724025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33051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" sqref="A1:P10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12.281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2" t="s">
        <v>20</v>
      </c>
      <c r="M1" s="62"/>
      <c r="N1" s="62"/>
      <c r="O1" s="62"/>
      <c r="P1" s="62"/>
    </row>
    <row r="2" spans="12:16" ht="45.75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41.25" customHeight="1">
      <c r="A6" s="63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0</v>
      </c>
      <c r="B7" s="64" t="s">
        <v>15</v>
      </c>
      <c r="C7" s="64" t="s">
        <v>1</v>
      </c>
      <c r="D7" s="64" t="s">
        <v>2</v>
      </c>
      <c r="E7" s="64" t="s">
        <v>3</v>
      </c>
      <c r="F7" s="64"/>
      <c r="G7" s="64"/>
      <c r="H7" s="65" t="s">
        <v>11</v>
      </c>
      <c r="I7" s="65"/>
      <c r="J7" s="66" t="s">
        <v>14</v>
      </c>
      <c r="K7" s="66"/>
      <c r="L7" s="66"/>
      <c r="M7" s="53" t="s">
        <v>23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18</v>
      </c>
      <c r="F8" s="37" t="s">
        <v>24</v>
      </c>
      <c r="G8" s="37" t="s">
        <v>17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10</v>
      </c>
      <c r="N8" s="4" t="s">
        <v>8</v>
      </c>
      <c r="O8" s="2" t="s">
        <v>21</v>
      </c>
      <c r="P8" s="2" t="s">
        <v>19</v>
      </c>
    </row>
    <row r="9" spans="1:16" s="36" customFormat="1" ht="106.5" customHeight="1">
      <c r="A9" s="42">
        <v>1</v>
      </c>
      <c r="B9" s="44" t="s">
        <v>26</v>
      </c>
      <c r="C9" s="38" t="s">
        <v>25</v>
      </c>
      <c r="D9" s="49">
        <v>6</v>
      </c>
      <c r="E9" s="24">
        <v>500</v>
      </c>
      <c r="F9" s="24">
        <v>460</v>
      </c>
      <c r="G9" s="24">
        <v>550</v>
      </c>
      <c r="H9" s="24"/>
      <c r="I9" s="24"/>
      <c r="J9" s="32">
        <f>AVERAGE(E9:G9)</f>
        <v>503.3333333333333</v>
      </c>
      <c r="K9" s="33">
        <f>SQRT(((SUM((POWER(G9-J9,2)),(POWER(F9-J9,2)),(POWER(E9-J9,2)))/(COLUMNS(E9:G9)-1))))</f>
        <v>45.09249752822894</v>
      </c>
      <c r="L9" s="33">
        <f>K9/J9*100</f>
        <v>8.958774343356742</v>
      </c>
      <c r="M9" s="34">
        <f>((D9/3)*(SUM(E9:G9)))</f>
        <v>3020</v>
      </c>
      <c r="N9" s="35">
        <f>M9/D9</f>
        <v>503.3333333333333</v>
      </c>
      <c r="O9" s="34">
        <f>ROUNDUP(N9,2)</f>
        <v>503.34</v>
      </c>
      <c r="P9" s="41">
        <f>O9*D9</f>
        <v>3020.04</v>
      </c>
    </row>
    <row r="10" spans="1:16" s="6" customFormat="1" ht="15.75">
      <c r="A10" s="54" t="s">
        <v>22</v>
      </c>
      <c r="B10" s="55"/>
      <c r="C10" s="55"/>
      <c r="D10" s="55"/>
      <c r="E10" s="55"/>
      <c r="F10" s="55"/>
      <c r="G10" s="55"/>
      <c r="H10" s="55"/>
      <c r="I10" s="55"/>
      <c r="J10" s="43">
        <f>P9</f>
        <v>3020.04</v>
      </c>
      <c r="K10" s="40" t="s">
        <v>9</v>
      </c>
      <c r="L10" s="40"/>
      <c r="M10" s="40"/>
      <c r="N10" s="40"/>
      <c r="O10" s="40"/>
      <c r="P10" s="39"/>
    </row>
    <row r="11" spans="1:16" ht="26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8" ht="15.75">
      <c r="A12" s="57"/>
      <c r="B12" s="57"/>
      <c r="C12" s="18"/>
      <c r="D12" s="18"/>
      <c r="E12" s="26"/>
      <c r="F12" s="26"/>
      <c r="G12" s="26"/>
      <c r="H12" s="8"/>
    </row>
    <row r="13" spans="1:16" s="7" customFormat="1" ht="23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0" s="7" customFormat="1" ht="23.25">
      <c r="A14" s="45"/>
      <c r="B14" s="46"/>
      <c r="C14" s="58"/>
      <c r="D14" s="58"/>
      <c r="E14" s="58"/>
      <c r="F14" s="60"/>
      <c r="G14" s="60"/>
      <c r="H14" s="47" t="s">
        <v>13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12</v>
      </c>
    </row>
    <row r="16" spans="1:8" ht="15.75">
      <c r="A16" s="50"/>
      <c r="B16" s="50"/>
      <c r="C16" s="21"/>
      <c r="D16" s="21"/>
      <c r="E16" s="29"/>
      <c r="F16" s="29"/>
      <c r="G16" s="29"/>
      <c r="H16" s="12"/>
    </row>
    <row r="17" spans="1:8" s="7" customFormat="1" ht="15.75">
      <c r="A17" s="51"/>
      <c r="B17" s="51"/>
      <c r="C17" s="51"/>
      <c r="D17" s="22"/>
      <c r="E17" s="30"/>
      <c r="F17" s="13"/>
      <c r="G17" s="52"/>
      <c r="H17" s="52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2023-03-28T04:01:16Z</cp:lastPrinted>
  <dcterms:created xsi:type="dcterms:W3CDTF">2014-01-15T18:15:09Z</dcterms:created>
  <dcterms:modified xsi:type="dcterms:W3CDTF">2023-03-28T04:01:17Z</dcterms:modified>
  <cp:category/>
  <cp:version/>
  <cp:contentType/>
  <cp:contentStatus/>
</cp:coreProperties>
</file>