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Расчет цены" sheetId="1" r:id="rId1"/>
    <sheet name="Лист1" sheetId="2" r:id="rId2"/>
  </sheets>
  <definedNames>
    <definedName name="_xlnm.Print_Area" localSheetId="0">'Расчет цены'!$A$2:$P$10</definedName>
  </definedNames>
  <calcPr fullCalcOnLoad="1"/>
</workbook>
</file>

<file path=xl/sharedStrings.xml><?xml version="1.0" encoding="utf-8"?>
<sst xmlns="http://schemas.openxmlformats.org/spreadsheetml/2006/main" count="24" uniqueCount="24">
  <si>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</si>
  <si>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</si>
  <si>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</si>
  <si>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</si>
  <si>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</si>
  <si>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</si>
  <si>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</si>
  <si>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</si>
  <si>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Данные реестра контрактов (руб./ед.изм.)</t>
  </si>
  <si>
    <t>Н(М)ЦК, ЦКЕП контракта с учетом округления цены за единицу (руб.)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</si>
  <si>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</si>
  <si>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</si>
  <si>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</si>
  <si>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шт</t>
  </si>
  <si>
    <t>Коммерческое предложение №1</t>
  </si>
  <si>
    <t xml:space="preserve">Коммерческое предложение №2  </t>
  </si>
  <si>
    <t xml:space="preserve">Коммерческое предложение №3  </t>
  </si>
  <si>
    <t>Н(М)ЦК, ЦКЕП, определяемая методом сопоставимых рыночных цен (анализа рынка)</t>
  </si>
  <si>
    <t>Цена за единицу изм. с округлением  до сотых долей после запятой (руб.)</t>
  </si>
  <si>
    <r>
      <t xml:space="preserve">коэффициент вариации цен V (%)           </t>
    </r>
    <r>
      <rPr>
        <i/>
        <sz val="12"/>
        <color indexed="8"/>
        <rFont val="Times New Roman"/>
        <family val="1"/>
      </rPr>
      <t xml:space="preserve">         (не должен превышать 33%)</t>
    </r>
  </si>
  <si>
    <r>
      <rPr>
        <b/>
        <sz val="12"/>
        <color indexed="8"/>
        <rFont val="Times New Roman"/>
        <family val="1"/>
      </rPr>
      <t>Расчет Н(М)ЦК по формуле</t>
    </r>
    <r>
      <rPr>
        <sz val="12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</si>
  <si>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Приложение №1 к Извещению об осуществлении закупки</t>
  </si>
  <si>
    <t>Многофункциональное устройство (МФУ)</t>
  </si>
  <si>
    <r>
      <t xml:space="preserve">На основании проведенного анализа рынка  начальная  сумма  цен поставляемых товаров составляет: </t>
    </r>
    <r>
      <rPr>
        <b/>
        <sz val="12"/>
        <color indexed="8"/>
        <rFont val="Times New Roman"/>
        <family val="1"/>
      </rPr>
      <t>322 666 (триста двадцать две тысячи шестьсот шестьдесят шесть) рублей 70 копеек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</si>
</sst>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/>
    </xf>
    <xf numFmtId="17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175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vertical="center" wrapText="1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Fill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4</xdr:row>
      <xdr:rowOff>1181100</xdr:rowOff>
    </xdr:from>
    <xdr:to>
      <xdr:col>11</xdr:col>
      <xdr:colOff>1019175</xdr:colOff>
      <xdr:row>4</xdr:row>
      <xdr:rowOff>1524000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657475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4</xdr:row>
      <xdr:rowOff>923925</xdr:rowOff>
    </xdr:from>
    <xdr:to>
      <xdr:col>10</xdr:col>
      <xdr:colOff>1095375</xdr:colOff>
      <xdr:row>4</xdr:row>
      <xdr:rowOff>1352550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2400300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4</xdr:row>
      <xdr:rowOff>2657475</xdr:rowOff>
    </xdr:from>
    <xdr:to>
      <xdr:col>12</xdr:col>
      <xdr:colOff>1362075</xdr:colOff>
      <xdr:row>4</xdr:row>
      <xdr:rowOff>3057525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67925" y="4133850"/>
          <a:ext cx="129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314325</xdr:colOff>
      <xdr:row>4</xdr:row>
      <xdr:rowOff>1724025</xdr:rowOff>
    </xdr:from>
    <xdr:to>
      <xdr:col>12</xdr:col>
      <xdr:colOff>466725</xdr:colOff>
      <xdr:row>4</xdr:row>
      <xdr:rowOff>1943100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15575" y="32004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tabSelected="1" zoomScale="85" zoomScaleNormal="85" zoomScaleSheetLayoutView="100" zoomScalePageLayoutView="0" workbookViewId="0" topLeftCell="A1">
      <selection activeCell="K6" sqref="K6"/>
    </sheetView>
  </sheetViews>
  <sheetFormatPr defaultColWidth="9.140625" defaultRowHeight="15"/>
  <cols>
    <col min="1" max="1" width="6.00390625" style="1" customWidth="1"/>
    <col min="2" max="2" width="24.7109375" style="8" customWidth="1"/>
    <col min="3" max="3" width="6.421875" style="10" customWidth="1"/>
    <col min="4" max="4" width="8.140625" style="10" customWidth="1"/>
    <col min="5" max="5" width="18.140625" style="15" customWidth="1"/>
    <col min="6" max="6" width="20.00390625" style="15" customWidth="1"/>
    <col min="7" max="7" width="17.00390625" style="15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6.28125" style="1" customWidth="1"/>
    <col min="13" max="13" width="23.7109375" style="1" customWidth="1"/>
    <col min="14" max="14" width="13.57421875" style="1" customWidth="1"/>
    <col min="15" max="15" width="10.28125" style="1" customWidth="1"/>
    <col min="16" max="16" width="13.00390625" style="1" customWidth="1"/>
    <col min="17" max="16384" width="9.140625" style="1" customWidth="1"/>
  </cols>
  <sheetData>
    <row r="1" spans="13:16" ht="39.75" customHeight="1">
      <c r="M1" s="65" t="s">
        <v>21</v>
      </c>
      <c r="N1" s="66"/>
      <c r="O1" s="66"/>
      <c r="P1" s="66"/>
    </row>
    <row r="2" spans="13:16" ht="19.5" customHeight="1">
      <c r="M2" s="30"/>
      <c r="N2" s="30"/>
      <c r="O2" s="30"/>
      <c r="P2" s="30"/>
    </row>
    <row r="3" spans="1:16" ht="26.25" customHeight="1">
      <c r="A3" s="67" t="s">
        <v>12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30.75" customHeight="1">
      <c r="A4" s="48" t="s">
        <v>0</v>
      </c>
      <c r="B4" s="48" t="s">
        <v>11</v>
      </c>
      <c r="C4" s="48" t="s">
        <v>1</v>
      </c>
      <c r="D4" s="48" t="s">
        <v>2</v>
      </c>
      <c r="E4" s="50" t="s">
        <v>3</v>
      </c>
      <c r="F4" s="51"/>
      <c r="G4" s="52"/>
      <c r="H4" s="53" t="s">
        <v>8</v>
      </c>
      <c r="I4" s="54"/>
      <c r="J4" s="55" t="s">
        <v>10</v>
      </c>
      <c r="K4" s="56"/>
      <c r="L4" s="57"/>
      <c r="M4" s="58" t="s">
        <v>17</v>
      </c>
      <c r="N4" s="59"/>
      <c r="O4" s="59"/>
      <c r="P4" s="60"/>
    </row>
    <row r="5" spans="1:16" ht="264.75" customHeight="1">
      <c r="A5" s="68"/>
      <c r="B5" s="68"/>
      <c r="C5" s="68"/>
      <c r="D5" s="49"/>
      <c r="E5" s="41" t="s">
        <v>14</v>
      </c>
      <c r="F5" s="41" t="s">
        <v>15</v>
      </c>
      <c r="G5" s="41" t="s">
        <v>16</v>
      </c>
      <c r="H5" s="42"/>
      <c r="I5" s="42" t="s">
        <v>6</v>
      </c>
      <c r="J5" s="42" t="s">
        <v>5</v>
      </c>
      <c r="K5" s="42" t="s">
        <v>4</v>
      </c>
      <c r="L5" s="43" t="s">
        <v>19</v>
      </c>
      <c r="M5" s="44" t="s">
        <v>20</v>
      </c>
      <c r="N5" s="42" t="s">
        <v>7</v>
      </c>
      <c r="O5" s="42" t="s">
        <v>18</v>
      </c>
      <c r="P5" s="42" t="s">
        <v>9</v>
      </c>
    </row>
    <row r="6" spans="1:16" s="20" customFormat="1" ht="83.25" customHeight="1">
      <c r="A6" s="21">
        <v>1</v>
      </c>
      <c r="B6" s="45" t="s">
        <v>22</v>
      </c>
      <c r="C6" s="22" t="s">
        <v>13</v>
      </c>
      <c r="D6" s="23">
        <v>10</v>
      </c>
      <c r="E6" s="24">
        <v>31900</v>
      </c>
      <c r="F6" s="24">
        <v>32500</v>
      </c>
      <c r="G6" s="24">
        <v>32400</v>
      </c>
      <c r="H6" s="24"/>
      <c r="I6" s="24"/>
      <c r="J6" s="25">
        <f>AVERAGE(E6:G6)</f>
        <v>32266.666666666668</v>
      </c>
      <c r="K6" s="26">
        <f>SQRT(((SUM((POWER(G6-J6,2)),(POWER(F6-J6,2)),(POWER(E6-J6,2)))/(COLUMNS(E6:G6)-1))))</f>
        <v>321.45502536643187</v>
      </c>
      <c r="L6" s="26">
        <f>K6/J6*100</f>
        <v>0.9962449133257186</v>
      </c>
      <c r="M6" s="27">
        <f>((D6/3)*(SUM(E6:G6)))</f>
        <v>322666.6666666667</v>
      </c>
      <c r="N6" s="28">
        <f>M6/D6</f>
        <v>32266.666666666668</v>
      </c>
      <c r="O6" s="27">
        <f>ROUNDUP(N6,2)</f>
        <v>32266.67</v>
      </c>
      <c r="P6" s="29">
        <f>O6*D6</f>
        <v>322666.69999999995</v>
      </c>
    </row>
    <row r="7" spans="1:16" s="20" customFormat="1" ht="22.5" customHeight="1">
      <c r="A7" s="31"/>
      <c r="B7" s="32"/>
      <c r="C7" s="33"/>
      <c r="D7" s="34"/>
      <c r="E7" s="35"/>
      <c r="F7" s="35"/>
      <c r="G7" s="35"/>
      <c r="H7" s="35"/>
      <c r="I7" s="35"/>
      <c r="J7" s="36"/>
      <c r="K7" s="37"/>
      <c r="L7" s="37"/>
      <c r="M7" s="38"/>
      <c r="N7" s="39"/>
      <c r="O7" s="38"/>
      <c r="P7" s="40">
        <f>SUM(P6:P6)</f>
        <v>322666.69999999995</v>
      </c>
    </row>
    <row r="8" spans="1:16" s="15" customFormat="1" ht="20.25" customHeight="1">
      <c r="A8" s="47" t="s">
        <v>23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8" ht="15.75">
      <c r="A9" s="64"/>
      <c r="B9" s="64"/>
      <c r="C9" s="11"/>
      <c r="D9" s="11"/>
      <c r="E9" s="16"/>
      <c r="F9" s="16"/>
      <c r="G9" s="16"/>
      <c r="H9" s="3"/>
    </row>
    <row r="10" spans="1:10" s="2" customFormat="1" ht="15" customHeight="1">
      <c r="A10" s="4"/>
      <c r="B10" s="46"/>
      <c r="C10" s="46"/>
      <c r="D10" s="46"/>
      <c r="E10" s="46"/>
      <c r="F10" s="46"/>
      <c r="G10" s="46"/>
      <c r="H10" s="46"/>
      <c r="I10" s="46"/>
      <c r="J10" s="46"/>
    </row>
    <row r="11" spans="1:8" ht="15.75">
      <c r="A11" s="61"/>
      <c r="B11" s="61"/>
      <c r="C11" s="12"/>
      <c r="D11" s="12"/>
      <c r="E11" s="17"/>
      <c r="F11" s="17"/>
      <c r="G11" s="17"/>
      <c r="H11" s="5"/>
    </row>
    <row r="12" spans="1:8" s="2" customFormat="1" ht="15.75">
      <c r="A12" s="62"/>
      <c r="B12" s="62"/>
      <c r="C12" s="62"/>
      <c r="D12" s="13"/>
      <c r="E12" s="18"/>
      <c r="F12" s="6"/>
      <c r="G12" s="63"/>
      <c r="H12" s="63"/>
    </row>
    <row r="13" spans="1:8" ht="12.75">
      <c r="A13" s="5"/>
      <c r="B13" s="9"/>
      <c r="C13" s="14"/>
      <c r="D13" s="14"/>
      <c r="E13" s="19"/>
      <c r="F13" s="19"/>
      <c r="G13" s="19"/>
      <c r="H13" s="5"/>
    </row>
    <row r="14" spans="1:8" ht="12.75">
      <c r="A14" s="5"/>
      <c r="B14" s="9"/>
      <c r="C14" s="14"/>
      <c r="D14" s="14"/>
      <c r="E14" s="19"/>
      <c r="F14" s="19"/>
      <c r="G14" s="19"/>
      <c r="H14" s="7"/>
    </row>
  </sheetData>
  <sheetProtection/>
  <mergeCells count="16">
    <mergeCell ref="A11:B11"/>
    <mergeCell ref="A12:C12"/>
    <mergeCell ref="G12:H12"/>
    <mergeCell ref="A9:B9"/>
    <mergeCell ref="M1:P1"/>
    <mergeCell ref="A3:P3"/>
    <mergeCell ref="A4:A5"/>
    <mergeCell ref="B4:B5"/>
    <mergeCell ref="C4:C5"/>
    <mergeCell ref="B10:J10"/>
    <mergeCell ref="A8:P8"/>
    <mergeCell ref="D4:D5"/>
    <mergeCell ref="E4:G4"/>
    <mergeCell ref="H4:I4"/>
    <mergeCell ref="J4:L4"/>
    <mergeCell ref="M4:P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9" r:id="rId2"/>
  <rowBreaks count="1" manualBreakCount="1">
    <brk id="1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Валентина Шерстнева</cp:lastModifiedBy>
  <cp:lastPrinted>2023-02-09T06:50:02Z</cp:lastPrinted>
  <dcterms:created xsi:type="dcterms:W3CDTF">2014-01-15T18:15:09Z</dcterms:created>
  <dcterms:modified xsi:type="dcterms:W3CDTF">2023-02-16T08:14:20Z</dcterms:modified>
  <cp:category/>
  <cp:version/>
  <cp:contentType/>
  <cp:contentStatus/>
</cp:coreProperties>
</file>