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Расчет цены" sheetId="1" r:id="rId1"/>
  </sheets>
  <externalReferences>
    <externalReference r:id="rId4"/>
  </externalReferences>
  <definedNames>
    <definedName name="_xlnm.Print_Area" localSheetId="0">'Расчет цены'!$A$5:$P$13</definedName>
  </definedNames>
  <calcPr fullCalcOnLoad="1"/>
</workbook>
</file>

<file path=xl/sharedStrings.xml><?xml version="1.0" encoding="utf-8"?>
<sst xmlns="http://schemas.openxmlformats.org/spreadsheetml/2006/main" count="29" uniqueCount="27">
  <si>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</si>
  <si>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</si>
  <si>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</si>
  <si>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</si>
  <si>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</si>
  <si>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</si>
  <si>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</si>
  <si>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</si>
  <si>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</si>
  <si>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</si>
  <si>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</si>
  <si>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</si>
  <si>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</si>
  <si>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</si>
  <si>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</si>
  <si>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</si>
  <si>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 xml:space="preserve">Коммерческое предложение №3  </t>
  </si>
  <si>
    <t xml:space="preserve">Коммерческое предложение №1 </t>
  </si>
  <si>
    <t>Н(М)ЦК определяемая методом сопоставимых рыночных цен (анализа рынка)*</t>
  </si>
  <si>
    <t>Н(М)ЦК с учетом округления цены за единицу (руб.)</t>
  </si>
  <si>
    <t>усл.ед.</t>
  </si>
  <si>
    <t xml:space="preserve">Коммерческое предложение №2  </t>
  </si>
  <si>
    <t xml:space="preserve">Приложение № 1 к  Извещению 
об осуществлении закупки
</t>
  </si>
  <si>
    <t>Оценка рыночной стоимости права на заключение договора аренды, земельный участок под жилищное строительство</t>
  </si>
  <si>
    <t>Оценка рыночной стоимости права на заключение договора аренды, земельный участок под гаражное строительство</t>
  </si>
  <si>
    <t>Оценка рыночной стоимости права на заключение договора аренды, земельный участок под коммерческую застройку</t>
  </si>
  <si>
    <t>В результате проведенного расчета Н(М)ЦК составила: 17666,65 руб.лей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</si>
</sst>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center" wrapText="1"/>
      <protection locked="0"/>
    </xf>
    <xf numFmtId="0" fontId="9" fillId="0" borderId="13" xfId="0" applyFont="1" applyBorder="1" applyAlignment="1" applyProtection="1">
      <alignment horizontal="center" wrapText="1"/>
      <protection locked="0"/>
    </xf>
    <xf numFmtId="0" fontId="9" fillId="0" borderId="14" xfId="0" applyFont="1" applyBorder="1" applyAlignment="1" applyProtection="1">
      <alignment horizont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914400</xdr:rowOff>
    </xdr:from>
    <xdr:to>
      <xdr:col>12</xdr:col>
      <xdr:colOff>0</xdr:colOff>
      <xdr:row>7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25908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923925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259080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7</xdr:row>
      <xdr:rowOff>1543050</xdr:rowOff>
    </xdr:from>
    <xdr:to>
      <xdr:col>12</xdr:col>
      <xdr:colOff>1457325</xdr:colOff>
      <xdr:row>7</xdr:row>
      <xdr:rowOff>1895475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58300" y="32194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7</xdr:row>
      <xdr:rowOff>1352550</xdr:rowOff>
    </xdr:from>
    <xdr:to>
      <xdr:col>12</xdr:col>
      <xdr:colOff>419100</xdr:colOff>
      <xdr:row>7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05950" y="30289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&#1052;&#1091;&#1085;&#1080;&#1094;&#1080;&#1087;&#1072;&#1083;&#1100;&#1085;&#1099;&#1081;%20&#1079;&#1072;&#1082;&#1072;&#1079;%202023\&#1040;%20&#1086;&#1094;&#1077;&#1085;&#1082;&#1072;%205%20&#1086;&#1073;&#1100;&#1077;&#1082;&#1090;&#1086;&#1074;\&#1079;&#1072;&#1082;&#1072;&#1079;&#1095;&#1080;&#1082;\&#1088;&#1072;&#1089;&#1095;&#1077;&#1090;%20&#1053;&#1052;&#1062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цен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="85" zoomScaleNormal="85" zoomScaleSheetLayoutView="100" zoomScalePageLayoutView="0" workbookViewId="0" topLeftCell="A7">
      <selection activeCell="B13" sqref="B13"/>
    </sheetView>
  </sheetViews>
  <sheetFormatPr defaultColWidth="9.140625" defaultRowHeight="15"/>
  <cols>
    <col min="1" max="1" width="4.7109375" style="1" customWidth="1"/>
    <col min="2" max="2" width="32.140625" style="12" customWidth="1"/>
    <col min="3" max="3" width="8.28125" style="14" customWidth="1"/>
    <col min="4" max="4" width="8.140625" style="14" customWidth="1"/>
    <col min="5" max="5" width="14.421875" style="21" customWidth="1"/>
    <col min="6" max="6" width="14.57421875" style="21" customWidth="1"/>
    <col min="7" max="7" width="14.28125" style="21" customWidth="1"/>
    <col min="8" max="8" width="13.7109375" style="1" hidden="1" customWidth="1"/>
    <col min="9" max="9" width="9.140625" style="1" hidden="1" customWidth="1"/>
    <col min="10" max="10" width="14.00390625" style="1" customWidth="1"/>
    <col min="11" max="11" width="13.8515625" style="1" customWidth="1"/>
    <col min="12" max="12" width="14.140625" style="1" customWidth="1"/>
    <col min="13" max="13" width="21.8515625" style="1" customWidth="1"/>
    <col min="14" max="14" width="13.28125" style="1" customWidth="1"/>
    <col min="15" max="15" width="10.140625" style="1" customWidth="1"/>
    <col min="16" max="16" width="12.28125" style="1" customWidth="1"/>
    <col min="17" max="16384" width="9.140625" style="1" customWidth="1"/>
  </cols>
  <sheetData>
    <row r="1" spans="12:16" ht="10.5" customHeight="1">
      <c r="L1" s="39" t="s">
        <v>22</v>
      </c>
      <c r="M1" s="39"/>
      <c r="N1" s="39"/>
      <c r="O1" s="39"/>
      <c r="P1" s="39"/>
    </row>
    <row r="2" spans="12:16" ht="45.75" customHeight="1">
      <c r="L2" s="39"/>
      <c r="M2" s="39"/>
      <c r="N2" s="39"/>
      <c r="O2" s="39"/>
      <c r="P2" s="39"/>
    </row>
    <row r="3" spans="12:16" ht="12.75" customHeight="1" hidden="1">
      <c r="L3" s="39"/>
      <c r="M3" s="39"/>
      <c r="N3" s="39"/>
      <c r="O3" s="39"/>
      <c r="P3" s="39"/>
    </row>
    <row r="4" spans="12:16" ht="0.75" customHeight="1" hidden="1">
      <c r="L4" s="9"/>
      <c r="M4" s="9"/>
      <c r="N4" s="9"/>
      <c r="O4" s="9"/>
      <c r="P4" s="9"/>
    </row>
    <row r="5" spans="12:16" ht="12.75">
      <c r="L5" s="38"/>
      <c r="M5" s="38"/>
      <c r="N5" s="38"/>
      <c r="O5" s="38"/>
      <c r="P5" s="38"/>
    </row>
    <row r="6" spans="1:16" ht="32.25" customHeight="1">
      <c r="A6" s="40" t="s">
        <v>15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30.75" customHeight="1">
      <c r="A7" s="41" t="s">
        <v>0</v>
      </c>
      <c r="B7" s="41" t="s">
        <v>14</v>
      </c>
      <c r="C7" s="41" t="s">
        <v>1</v>
      </c>
      <c r="D7" s="41" t="s">
        <v>2</v>
      </c>
      <c r="E7" s="41" t="s">
        <v>3</v>
      </c>
      <c r="F7" s="41"/>
      <c r="G7" s="41"/>
      <c r="H7" s="42" t="s">
        <v>11</v>
      </c>
      <c r="I7" s="42"/>
      <c r="J7" s="43" t="s">
        <v>13</v>
      </c>
      <c r="K7" s="43"/>
      <c r="L7" s="43"/>
      <c r="M7" s="47" t="s">
        <v>18</v>
      </c>
      <c r="N7" s="47"/>
      <c r="O7" s="47"/>
      <c r="P7" s="47"/>
    </row>
    <row r="8" spans="1:16" ht="152.25" customHeight="1">
      <c r="A8" s="41"/>
      <c r="B8" s="41"/>
      <c r="C8" s="41"/>
      <c r="D8" s="41"/>
      <c r="E8" s="32" t="s">
        <v>17</v>
      </c>
      <c r="F8" s="32" t="s">
        <v>21</v>
      </c>
      <c r="G8" s="32" t="s">
        <v>16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10</v>
      </c>
      <c r="N8" s="4" t="s">
        <v>8</v>
      </c>
      <c r="O8" s="4" t="s">
        <v>9</v>
      </c>
      <c r="P8" s="2" t="s">
        <v>19</v>
      </c>
    </row>
    <row r="9" spans="1:16" s="31" customFormat="1" ht="117.75" customHeight="1">
      <c r="A9" s="35">
        <v>1</v>
      </c>
      <c r="B9" s="36" t="s">
        <v>23</v>
      </c>
      <c r="C9" s="33" t="s">
        <v>20</v>
      </c>
      <c r="D9" s="37">
        <v>2</v>
      </c>
      <c r="E9" s="20">
        <v>3000</v>
      </c>
      <c r="F9" s="20">
        <v>3000</v>
      </c>
      <c r="G9" s="20">
        <v>4000</v>
      </c>
      <c r="H9" s="20"/>
      <c r="I9" s="20"/>
      <c r="J9" s="27">
        <f>AVERAGE(E9:G9)</f>
        <v>3333.3333333333335</v>
      </c>
      <c r="K9" s="28">
        <f>SQRT(((SUM((POWER(G9-J9,2)),(POWER(F9-J9,2)),(POWER(E9-J9,2)))/(COLUMNS(E9:G9)-1))))</f>
        <v>577.3502691896258</v>
      </c>
      <c r="L9" s="28">
        <f>K9/J9*100</f>
        <v>17.320508075688775</v>
      </c>
      <c r="M9" s="29">
        <f>((D9/3)*(SUM(E9:G9)))</f>
        <v>6666.666666666666</v>
      </c>
      <c r="N9" s="30">
        <f>M9/D9</f>
        <v>3333.333333333333</v>
      </c>
      <c r="O9" s="29">
        <f>ROUNDDOWN(N9,2)</f>
        <v>3333.33</v>
      </c>
      <c r="P9" s="34">
        <f>O9*D9</f>
        <v>6666.66</v>
      </c>
    </row>
    <row r="10" spans="1:16" ht="78.75" customHeight="1">
      <c r="A10" s="35">
        <v>2</v>
      </c>
      <c r="B10" s="36" t="s">
        <v>24</v>
      </c>
      <c r="C10" s="33" t="s">
        <v>20</v>
      </c>
      <c r="D10" s="37">
        <v>2</v>
      </c>
      <c r="E10" s="20">
        <v>3000</v>
      </c>
      <c r="F10" s="20">
        <v>3000</v>
      </c>
      <c r="G10" s="20">
        <v>4000</v>
      </c>
      <c r="H10" s="20"/>
      <c r="I10" s="20"/>
      <c r="J10" s="27">
        <f>AVERAGE(E10:G10)</f>
        <v>3333.3333333333335</v>
      </c>
      <c r="K10" s="28">
        <f>SQRT(((SUM((POWER(G10-J10,2)),(POWER(F10-J10,2)),(POWER(E10-J10,2)))/(COLUMNS(E10:G10)-1))))</f>
        <v>577.3502691896258</v>
      </c>
      <c r="L10" s="28">
        <f>K10/J10*100</f>
        <v>17.320508075688775</v>
      </c>
      <c r="M10" s="29">
        <f>((D10/3)*(SUM(E10:G10)))</f>
        <v>6666.666666666666</v>
      </c>
      <c r="N10" s="30">
        <f>M10/D10</f>
        <v>3333.333333333333</v>
      </c>
      <c r="O10" s="29">
        <f>ROUNDDOWN(N10,2)</f>
        <v>3333.33</v>
      </c>
      <c r="P10" s="34">
        <f>O10*D10</f>
        <v>6666.66</v>
      </c>
    </row>
    <row r="11" spans="1:16" s="6" customFormat="1" ht="92.25" customHeight="1">
      <c r="A11" s="35">
        <v>3</v>
      </c>
      <c r="B11" s="36" t="s">
        <v>25</v>
      </c>
      <c r="C11" s="33" t="s">
        <v>20</v>
      </c>
      <c r="D11" s="37">
        <v>1</v>
      </c>
      <c r="E11" s="20">
        <v>4000</v>
      </c>
      <c r="F11" s="20">
        <v>4000</v>
      </c>
      <c r="G11" s="20">
        <v>5000</v>
      </c>
      <c r="H11" s="20"/>
      <c r="I11" s="20"/>
      <c r="J11" s="27">
        <f>AVERAGE(E11:G11)</f>
        <v>4333.333333333333</v>
      </c>
      <c r="K11" s="28">
        <f>SQRT(((SUM((POWER(G11-J11,2)),(POWER(F11-J11,2)),(POWER(E11-J11,2)))/(COLUMNS(E11:G11)-1))))</f>
        <v>577.3502691896257</v>
      </c>
      <c r="L11" s="28">
        <f>K11/J11*100</f>
        <v>13.323467750529824</v>
      </c>
      <c r="M11" s="29">
        <f>((D11/3)*(SUM(E11:G11)))</f>
        <v>4333.333333333333</v>
      </c>
      <c r="N11" s="30">
        <f>M11/D11</f>
        <v>4333.333333333333</v>
      </c>
      <c r="O11" s="29">
        <f>ROUNDDOWN(N11,2)</f>
        <v>4333.33</v>
      </c>
      <c r="P11" s="34">
        <f>O11*D11</f>
        <v>4333.33</v>
      </c>
    </row>
    <row r="12" spans="1:16" s="6" customFormat="1" ht="23.25">
      <c r="A12" s="48"/>
      <c r="B12" s="49" t="s">
        <v>26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1"/>
    </row>
    <row r="13" spans="1:8" s="6" customFormat="1" ht="15.75">
      <c r="A13" s="7"/>
      <c r="B13" s="7"/>
      <c r="C13" s="16"/>
      <c r="D13" s="15"/>
      <c r="E13" s="22"/>
      <c r="F13" s="8"/>
      <c r="G13" s="23"/>
      <c r="H13" s="11" t="s">
        <v>12</v>
      </c>
    </row>
    <row r="14" spans="1:8" ht="15.75">
      <c r="A14" s="44"/>
      <c r="B14" s="44"/>
      <c r="C14" s="17"/>
      <c r="D14" s="17"/>
      <c r="E14" s="24"/>
      <c r="F14" s="24"/>
      <c r="G14" s="24"/>
      <c r="H14" s="9"/>
    </row>
    <row r="15" spans="1:8" s="6" customFormat="1" ht="15.75">
      <c r="A15" s="45"/>
      <c r="B15" s="45"/>
      <c r="C15" s="45"/>
      <c r="D15" s="18"/>
      <c r="E15" s="25"/>
      <c r="F15" s="10"/>
      <c r="G15" s="46"/>
      <c r="H15" s="46"/>
    </row>
    <row r="16" spans="1:8" ht="12.75">
      <c r="A16" s="9"/>
      <c r="B16" s="13"/>
      <c r="C16" s="19"/>
      <c r="D16" s="19"/>
      <c r="E16" s="26"/>
      <c r="F16" s="26"/>
      <c r="G16" s="26"/>
      <c r="H16" s="9"/>
    </row>
    <row r="17" spans="1:8" ht="12.75">
      <c r="A17" s="9"/>
      <c r="B17" s="13"/>
      <c r="C17" s="19"/>
      <c r="D17" s="19"/>
      <c r="E17" s="26"/>
      <c r="F17" s="26"/>
      <c r="G17" s="26"/>
      <c r="H17" s="11"/>
    </row>
  </sheetData>
  <sheetProtection/>
  <mergeCells count="15">
    <mergeCell ref="B12:P12"/>
    <mergeCell ref="A14:B14"/>
    <mergeCell ref="A15:C15"/>
    <mergeCell ref="G15:H15"/>
    <mergeCell ref="M7:P7"/>
    <mergeCell ref="L5:P5"/>
    <mergeCell ref="L1:P3"/>
    <mergeCell ref="A6:P6"/>
    <mergeCell ref="A7:A8"/>
    <mergeCell ref="B7:B8"/>
    <mergeCell ref="C7:C8"/>
    <mergeCell ref="D7:D8"/>
    <mergeCell ref="E7:G7"/>
    <mergeCell ref="H7:I7"/>
    <mergeCell ref="J7:L7"/>
  </mergeCells>
  <printOptions/>
  <pageMargins left="0.24" right="0.24" top="0.7480314960629921" bottom="0.7480314960629921" header="0.31496062992125984" footer="0.31496062992125984"/>
  <pageSetup fitToHeight="0" fitToWidth="1" horizontalDpi="600" verticalDpi="600" orientation="landscape" paperSize="9" scale="72" r:id="rId2"/>
  <rowBreaks count="1" manualBreakCount="1">
    <brk id="1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2023-01-23T07:09:12Z</cp:lastPrinted>
  <dcterms:created xsi:type="dcterms:W3CDTF">2014-01-15T18:15:09Z</dcterms:created>
  <dcterms:modified xsi:type="dcterms:W3CDTF">2023-02-07T07:15:44Z</dcterms:modified>
  <cp:category/>
  <cp:version/>
  <cp:contentType/>
  <cp:contentStatus/>
</cp:coreProperties>
</file>