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цены'!$A$4:$P$29</definedName>
  </definedNames>
  <calcPr fullCalcOnLoad="1"/>
</workbook>
</file>

<file path=xl/sharedStrings.xml><?xml version="1.0" encoding="utf-8"?>
<sst xmlns="http://schemas.openxmlformats.org/spreadsheetml/2006/main" count="58" uniqueCount="41">
  <si>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</si>
  <si>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</si>
  <si>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</si>
  <si>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</si>
  <si>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</si>
  <si>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</si>
  <si>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</si>
  <si>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</si>
  <si>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</si>
  <si>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>Н(М)ЦК, ЦКЕП контракта с учетом округления цены за единицу (руб.)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</si>
  <si>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</si>
  <si>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</si>
  <si>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</si>
  <si>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заправка картриджа лазерного принтера HP P1200</t>
  </si>
  <si>
    <t>заправка картриджа лазерного принтера KYOCERA (250г)</t>
  </si>
  <si>
    <t xml:space="preserve">замена ролика заряда HP P1005 </t>
  </si>
  <si>
    <t>замена ролика заряда HP P1010</t>
  </si>
  <si>
    <t xml:space="preserve">замена барабана       HP P1005 </t>
  </si>
  <si>
    <t xml:space="preserve">замена ракеля          HP P1005 </t>
  </si>
  <si>
    <t xml:space="preserve">замена дозирующего лезвия HP P1005 </t>
  </si>
  <si>
    <t xml:space="preserve">замена барабана       HP P1010 </t>
  </si>
  <si>
    <t>замена ракеля          HP P1010</t>
  </si>
  <si>
    <t xml:space="preserve">замена дозирующего лезвия HP P1010 </t>
  </si>
  <si>
    <t>замена барабана       HP P1200</t>
  </si>
  <si>
    <t>замена ракеля          HP P1200</t>
  </si>
  <si>
    <t>техническое обслуживание принтера HP</t>
  </si>
  <si>
    <t>техническое обслуживание принтера KYOCERA</t>
  </si>
  <si>
    <t>замена дозирующего лезвия HP P1200</t>
  </si>
  <si>
    <t xml:space="preserve">замена ролика заряда HP P1200  </t>
  </si>
  <si>
    <t>шт</t>
  </si>
  <si>
    <t>заправка картриджа лазерного принтера           HP P1005</t>
  </si>
  <si>
    <t>заправка картриджа лазерного принтера            HP P1010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</si>
  <si>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</si>
  <si>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</si>
  <si>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Приложение №1 к извещению об осуществлении закупки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</si>
  <si>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</si>
  <si>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</si>
  <si>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</si>
  <si>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Н(М)ЦК, ЦКЕП, определяемая методом сопоставимых рыночных цен (анализа рынка)</t>
  </si>
  <si>
    <t>Цена за единицу изм. с округлением  до сотых долей после запятой (руб.)</t>
  </si>
  <si>
    <t>На основании проведенного анализа рынка:          начальная  сумма  цен единиц оказываемых услуг составляет:     6 406 (шесть тысяч четыреста шесть) рублей 71 копейка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</si>
</sst>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1181100</xdr:rowOff>
    </xdr:from>
    <xdr:to>
      <xdr:col>11</xdr:col>
      <xdr:colOff>1019175</xdr:colOff>
      <xdr:row>6</xdr:row>
      <xdr:rowOff>1524000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114675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914400</xdr:rowOff>
    </xdr:from>
    <xdr:to>
      <xdr:col>10</xdr:col>
      <xdr:colOff>1095375</xdr:colOff>
      <xdr:row>6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8479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152400</xdr:colOff>
      <xdr:row>6</xdr:row>
      <xdr:rowOff>1971675</xdr:rowOff>
    </xdr:from>
    <xdr:to>
      <xdr:col>12</xdr:col>
      <xdr:colOff>1447800</xdr:colOff>
      <xdr:row>6</xdr:row>
      <xdr:rowOff>2381250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15425" y="39052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6</xdr:row>
      <xdr:rowOff>1714500</xdr:rowOff>
    </xdr:from>
    <xdr:to>
      <xdr:col>12</xdr:col>
      <xdr:colOff>466725</xdr:colOff>
      <xdr:row>6</xdr:row>
      <xdr:rowOff>1943100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6480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5" zoomScaleNormal="85" zoomScaleSheetLayoutView="100" zoomScalePageLayoutView="0" workbookViewId="0" topLeftCell="A1">
      <selection activeCell="M7" sqref="M7"/>
    </sheetView>
  </sheetViews>
  <sheetFormatPr defaultColWidth="9.140625" defaultRowHeight="15"/>
  <cols>
    <col min="1" max="1" width="6.00390625" style="1" customWidth="1"/>
    <col min="2" max="2" width="21.00390625" style="8" customWidth="1"/>
    <col min="3" max="3" width="6.421875" style="10" customWidth="1"/>
    <col min="4" max="4" width="8.140625" style="10" customWidth="1"/>
    <col min="5" max="5" width="14.421875" style="15" customWidth="1"/>
    <col min="6" max="6" width="14.57421875" style="15" customWidth="1"/>
    <col min="7" max="7" width="14.28125" style="1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1" spans="12:17" ht="35.25" customHeight="1">
      <c r="L1" s="37" t="s">
        <v>34</v>
      </c>
      <c r="M1" s="37"/>
      <c r="N1" s="37"/>
      <c r="O1" s="37"/>
      <c r="P1" s="37"/>
      <c r="Q1" s="36"/>
    </row>
    <row r="2" spans="13:16" ht="12.75" customHeight="1">
      <c r="M2" s="31"/>
      <c r="N2" s="31"/>
      <c r="O2" s="31"/>
      <c r="P2" s="31"/>
    </row>
    <row r="3" spans="13:16" ht="12.75" customHeight="1">
      <c r="M3" s="31"/>
      <c r="N3" s="31"/>
      <c r="O3" s="31"/>
      <c r="P3" s="31"/>
    </row>
    <row r="4" spans="13:16" ht="19.5" customHeight="1">
      <c r="M4" s="31"/>
      <c r="N4" s="31"/>
      <c r="O4" s="31"/>
      <c r="P4" s="31"/>
    </row>
    <row r="5" spans="1:16" ht="41.25" customHeight="1">
      <c r="A5" s="58" t="s">
        <v>12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30.75" customHeight="1">
      <c r="A6" s="38" t="s">
        <v>0</v>
      </c>
      <c r="B6" s="38" t="s">
        <v>11</v>
      </c>
      <c r="C6" s="38" t="s">
        <v>1</v>
      </c>
      <c r="D6" s="38" t="s">
        <v>2</v>
      </c>
      <c r="E6" s="43" t="s">
        <v>3</v>
      </c>
      <c r="F6" s="44"/>
      <c r="G6" s="45"/>
      <c r="H6" s="46" t="s">
        <v>8</v>
      </c>
      <c r="I6" s="47"/>
      <c r="J6" s="48" t="s">
        <v>10</v>
      </c>
      <c r="K6" s="49"/>
      <c r="L6" s="50"/>
      <c r="M6" s="51" t="s">
        <v>38</v>
      </c>
      <c r="N6" s="52"/>
      <c r="O6" s="52"/>
      <c r="P6" s="53"/>
    </row>
    <row r="7" spans="1:16" ht="204.75" customHeight="1">
      <c r="A7" s="39"/>
      <c r="B7" s="39"/>
      <c r="C7" s="39"/>
      <c r="D7" s="39"/>
      <c r="E7" s="32" t="s">
        <v>35</v>
      </c>
      <c r="F7" s="32" t="s">
        <v>36</v>
      </c>
      <c r="G7" s="32" t="s">
        <v>37</v>
      </c>
      <c r="H7" s="33"/>
      <c r="I7" s="33" t="s">
        <v>6</v>
      </c>
      <c r="J7" s="33" t="s">
        <v>5</v>
      </c>
      <c r="K7" s="33" t="s">
        <v>4</v>
      </c>
      <c r="L7" s="34" t="s">
        <v>32</v>
      </c>
      <c r="M7" s="35" t="s">
        <v>33</v>
      </c>
      <c r="N7" s="33" t="s">
        <v>7</v>
      </c>
      <c r="O7" s="33" t="s">
        <v>39</v>
      </c>
      <c r="P7" s="33" t="s">
        <v>9</v>
      </c>
    </row>
    <row r="8" spans="1:16" s="20" customFormat="1" ht="60.75" customHeight="1">
      <c r="A8" s="21">
        <v>1</v>
      </c>
      <c r="B8" s="22" t="s">
        <v>30</v>
      </c>
      <c r="C8" s="23" t="s">
        <v>29</v>
      </c>
      <c r="D8" s="24">
        <v>1</v>
      </c>
      <c r="E8" s="25">
        <v>290</v>
      </c>
      <c r="F8" s="25">
        <v>270</v>
      </c>
      <c r="G8" s="25">
        <v>270</v>
      </c>
      <c r="H8" s="25"/>
      <c r="I8" s="25"/>
      <c r="J8" s="26">
        <f>AVERAGE(E8:G8)</f>
        <v>276.6666666666667</v>
      </c>
      <c r="K8" s="27">
        <f>SQRT(((SUM((POWER(G8-J8,2)),(POWER(F8-J8,2)),(POWER(E8-J8,2)))/(COLUMNS(E8:G8)-1))))</f>
        <v>11.547005383792515</v>
      </c>
      <c r="L8" s="27">
        <f>K8/J8*100</f>
        <v>4.173616403780427</v>
      </c>
      <c r="M8" s="28">
        <f>((D8/3)*(SUM(E8:G8)))</f>
        <v>276.66666666666663</v>
      </c>
      <c r="N8" s="29">
        <f>M8/D8</f>
        <v>276.66666666666663</v>
      </c>
      <c r="O8" s="28">
        <f aca="true" t="shared" si="0" ref="O8:O25">ROUNDUP(N8,2)</f>
        <v>276.67</v>
      </c>
      <c r="P8" s="30">
        <f>O8*D8</f>
        <v>276.67</v>
      </c>
    </row>
    <row r="9" spans="1:16" s="20" customFormat="1" ht="52.5" customHeight="1">
      <c r="A9" s="21">
        <v>2</v>
      </c>
      <c r="B9" s="22" t="s">
        <v>31</v>
      </c>
      <c r="C9" s="23" t="s">
        <v>29</v>
      </c>
      <c r="D9" s="24">
        <v>1</v>
      </c>
      <c r="E9" s="25">
        <v>320</v>
      </c>
      <c r="F9" s="25">
        <v>300</v>
      </c>
      <c r="G9" s="25">
        <v>300</v>
      </c>
      <c r="H9" s="25"/>
      <c r="I9" s="25"/>
      <c r="J9" s="26">
        <f aca="true" t="shared" si="1" ref="J9:J25">AVERAGE(E9:G9)</f>
        <v>306.6666666666667</v>
      </c>
      <c r="K9" s="27">
        <f aca="true" t="shared" si="2" ref="K9:K25">SQRT(((SUM((POWER(G9-J9,2)),(POWER(F9-J9,2)),(POWER(E9-J9,2)))/(COLUMNS(E9:G9)-1))))</f>
        <v>11.547005383792515</v>
      </c>
      <c r="L9" s="27">
        <f aca="true" t="shared" si="3" ref="L9:L25">K9/J9*100</f>
        <v>3.765327842541037</v>
      </c>
      <c r="M9" s="28">
        <f aca="true" t="shared" si="4" ref="M9:M25">((D9/3)*(SUM(E9:G9)))</f>
        <v>306.66666666666663</v>
      </c>
      <c r="N9" s="29">
        <f aca="true" t="shared" si="5" ref="N9:N25">M9/D9</f>
        <v>306.66666666666663</v>
      </c>
      <c r="O9" s="28">
        <f t="shared" si="0"/>
        <v>306.67</v>
      </c>
      <c r="P9" s="30">
        <f aca="true" t="shared" si="6" ref="P9:P25">O9*D9</f>
        <v>306.67</v>
      </c>
    </row>
    <row r="10" spans="1:16" s="20" customFormat="1" ht="54.75" customHeight="1">
      <c r="A10" s="21">
        <v>3</v>
      </c>
      <c r="B10" s="22" t="s">
        <v>13</v>
      </c>
      <c r="C10" s="23" t="s">
        <v>29</v>
      </c>
      <c r="D10" s="24">
        <v>1</v>
      </c>
      <c r="E10" s="25">
        <v>320</v>
      </c>
      <c r="F10" s="25">
        <v>300</v>
      </c>
      <c r="G10" s="25">
        <v>300</v>
      </c>
      <c r="H10" s="25"/>
      <c r="I10" s="25"/>
      <c r="J10" s="26">
        <f t="shared" si="1"/>
        <v>306.6666666666667</v>
      </c>
      <c r="K10" s="27">
        <f t="shared" si="2"/>
        <v>11.547005383792515</v>
      </c>
      <c r="L10" s="27">
        <f t="shared" si="3"/>
        <v>3.765327842541037</v>
      </c>
      <c r="M10" s="28">
        <f t="shared" si="4"/>
        <v>306.66666666666663</v>
      </c>
      <c r="N10" s="29">
        <f t="shared" si="5"/>
        <v>306.66666666666663</v>
      </c>
      <c r="O10" s="28">
        <f t="shared" si="0"/>
        <v>306.67</v>
      </c>
      <c r="P10" s="30">
        <f t="shared" si="6"/>
        <v>306.67</v>
      </c>
    </row>
    <row r="11" spans="1:16" s="20" customFormat="1" ht="52.5" customHeight="1">
      <c r="A11" s="21">
        <v>4</v>
      </c>
      <c r="B11" s="22" t="s">
        <v>14</v>
      </c>
      <c r="C11" s="23" t="s">
        <v>29</v>
      </c>
      <c r="D11" s="24">
        <v>1</v>
      </c>
      <c r="E11" s="25">
        <v>690</v>
      </c>
      <c r="F11" s="25">
        <v>670</v>
      </c>
      <c r="G11" s="25">
        <v>670</v>
      </c>
      <c r="H11" s="25"/>
      <c r="I11" s="25"/>
      <c r="J11" s="26">
        <f t="shared" si="1"/>
        <v>676.6666666666666</v>
      </c>
      <c r="K11" s="27">
        <f t="shared" si="2"/>
        <v>11.547005383792516</v>
      </c>
      <c r="L11" s="27">
        <f t="shared" si="3"/>
        <v>1.7064539976048054</v>
      </c>
      <c r="M11" s="28">
        <f t="shared" si="4"/>
        <v>676.6666666666666</v>
      </c>
      <c r="N11" s="29">
        <f t="shared" si="5"/>
        <v>676.6666666666666</v>
      </c>
      <c r="O11" s="28">
        <f t="shared" si="0"/>
        <v>676.67</v>
      </c>
      <c r="P11" s="30">
        <f t="shared" si="6"/>
        <v>676.67</v>
      </c>
    </row>
    <row r="12" spans="1:16" s="20" customFormat="1" ht="39" customHeight="1">
      <c r="A12" s="21">
        <v>5</v>
      </c>
      <c r="B12" s="22" t="s">
        <v>15</v>
      </c>
      <c r="C12" s="23" t="s">
        <v>29</v>
      </c>
      <c r="D12" s="24">
        <v>1</v>
      </c>
      <c r="E12" s="25">
        <v>290</v>
      </c>
      <c r="F12" s="25">
        <v>270</v>
      </c>
      <c r="G12" s="25">
        <v>270</v>
      </c>
      <c r="H12" s="25"/>
      <c r="I12" s="25"/>
      <c r="J12" s="26">
        <f t="shared" si="1"/>
        <v>276.6666666666667</v>
      </c>
      <c r="K12" s="27">
        <f t="shared" si="2"/>
        <v>11.547005383792515</v>
      </c>
      <c r="L12" s="27">
        <f t="shared" si="3"/>
        <v>4.173616403780427</v>
      </c>
      <c r="M12" s="28">
        <f t="shared" si="4"/>
        <v>276.66666666666663</v>
      </c>
      <c r="N12" s="29">
        <f t="shared" si="5"/>
        <v>276.66666666666663</v>
      </c>
      <c r="O12" s="28">
        <f t="shared" si="0"/>
        <v>276.67</v>
      </c>
      <c r="P12" s="30">
        <f t="shared" si="6"/>
        <v>276.67</v>
      </c>
    </row>
    <row r="13" spans="1:16" s="20" customFormat="1" ht="41.25" customHeight="1">
      <c r="A13" s="21">
        <v>6</v>
      </c>
      <c r="B13" s="22" t="s">
        <v>16</v>
      </c>
      <c r="C13" s="23" t="s">
        <v>29</v>
      </c>
      <c r="D13" s="24">
        <v>1</v>
      </c>
      <c r="E13" s="25">
        <v>290</v>
      </c>
      <c r="F13" s="25">
        <v>270</v>
      </c>
      <c r="G13" s="25">
        <v>270</v>
      </c>
      <c r="H13" s="25"/>
      <c r="I13" s="25"/>
      <c r="J13" s="26">
        <f t="shared" si="1"/>
        <v>276.6666666666667</v>
      </c>
      <c r="K13" s="27">
        <f t="shared" si="2"/>
        <v>11.547005383792515</v>
      </c>
      <c r="L13" s="27">
        <f t="shared" si="3"/>
        <v>4.173616403780427</v>
      </c>
      <c r="M13" s="28">
        <f t="shared" si="4"/>
        <v>276.66666666666663</v>
      </c>
      <c r="N13" s="29">
        <f t="shared" si="5"/>
        <v>276.66666666666663</v>
      </c>
      <c r="O13" s="28">
        <f t="shared" si="0"/>
        <v>276.67</v>
      </c>
      <c r="P13" s="30">
        <f t="shared" si="6"/>
        <v>276.67</v>
      </c>
    </row>
    <row r="14" spans="1:16" s="20" customFormat="1" ht="33" customHeight="1">
      <c r="A14" s="21">
        <v>7</v>
      </c>
      <c r="B14" s="22" t="s">
        <v>28</v>
      </c>
      <c r="C14" s="23" t="s">
        <v>29</v>
      </c>
      <c r="D14" s="24">
        <v>1</v>
      </c>
      <c r="E14" s="25">
        <v>290</v>
      </c>
      <c r="F14" s="25">
        <v>270</v>
      </c>
      <c r="G14" s="25">
        <v>270</v>
      </c>
      <c r="H14" s="25"/>
      <c r="I14" s="25"/>
      <c r="J14" s="26">
        <f t="shared" si="1"/>
        <v>276.6666666666667</v>
      </c>
      <c r="K14" s="27">
        <f t="shared" si="2"/>
        <v>11.547005383792515</v>
      </c>
      <c r="L14" s="27">
        <f t="shared" si="3"/>
        <v>4.173616403780427</v>
      </c>
      <c r="M14" s="28">
        <f t="shared" si="4"/>
        <v>276.66666666666663</v>
      </c>
      <c r="N14" s="29">
        <f t="shared" si="5"/>
        <v>276.66666666666663</v>
      </c>
      <c r="O14" s="28">
        <f t="shared" si="0"/>
        <v>276.67</v>
      </c>
      <c r="P14" s="30">
        <f t="shared" si="6"/>
        <v>276.67</v>
      </c>
    </row>
    <row r="15" spans="1:16" s="20" customFormat="1" ht="36.75" customHeight="1">
      <c r="A15" s="21">
        <v>8</v>
      </c>
      <c r="B15" s="22" t="s">
        <v>17</v>
      </c>
      <c r="C15" s="23" t="s">
        <v>29</v>
      </c>
      <c r="D15" s="24">
        <v>1</v>
      </c>
      <c r="E15" s="25">
        <v>300</v>
      </c>
      <c r="F15" s="25">
        <v>280</v>
      </c>
      <c r="G15" s="25">
        <v>280</v>
      </c>
      <c r="H15" s="25"/>
      <c r="I15" s="25"/>
      <c r="J15" s="26">
        <f t="shared" si="1"/>
        <v>286.6666666666667</v>
      </c>
      <c r="K15" s="27">
        <f t="shared" si="2"/>
        <v>11.547005383792515</v>
      </c>
      <c r="L15" s="27">
        <f t="shared" si="3"/>
        <v>4.028025133881109</v>
      </c>
      <c r="M15" s="28">
        <f t="shared" si="4"/>
        <v>286.66666666666663</v>
      </c>
      <c r="N15" s="29">
        <f t="shared" si="5"/>
        <v>286.66666666666663</v>
      </c>
      <c r="O15" s="28">
        <f t="shared" si="0"/>
        <v>286.67</v>
      </c>
      <c r="P15" s="30">
        <f t="shared" si="6"/>
        <v>286.67</v>
      </c>
    </row>
    <row r="16" spans="1:16" s="20" customFormat="1" ht="36" customHeight="1">
      <c r="A16" s="21">
        <v>9</v>
      </c>
      <c r="B16" s="22" t="s">
        <v>20</v>
      </c>
      <c r="C16" s="23" t="s">
        <v>29</v>
      </c>
      <c r="D16" s="24">
        <v>1</v>
      </c>
      <c r="E16" s="25">
        <v>300</v>
      </c>
      <c r="F16" s="25">
        <v>280</v>
      </c>
      <c r="G16" s="25">
        <v>280</v>
      </c>
      <c r="H16" s="25"/>
      <c r="I16" s="25"/>
      <c r="J16" s="26">
        <f t="shared" si="1"/>
        <v>286.6666666666667</v>
      </c>
      <c r="K16" s="27">
        <f t="shared" si="2"/>
        <v>11.547005383792515</v>
      </c>
      <c r="L16" s="27">
        <f t="shared" si="3"/>
        <v>4.028025133881109</v>
      </c>
      <c r="M16" s="28">
        <f t="shared" si="4"/>
        <v>286.66666666666663</v>
      </c>
      <c r="N16" s="29">
        <f t="shared" si="5"/>
        <v>286.66666666666663</v>
      </c>
      <c r="O16" s="28">
        <f t="shared" si="0"/>
        <v>286.67</v>
      </c>
      <c r="P16" s="30">
        <f t="shared" si="6"/>
        <v>286.67</v>
      </c>
    </row>
    <row r="17" spans="1:16" s="20" customFormat="1" ht="35.25" customHeight="1">
      <c r="A17" s="21">
        <v>10</v>
      </c>
      <c r="B17" s="22" t="s">
        <v>23</v>
      </c>
      <c r="C17" s="23" t="s">
        <v>29</v>
      </c>
      <c r="D17" s="24">
        <v>1</v>
      </c>
      <c r="E17" s="25">
        <v>300</v>
      </c>
      <c r="F17" s="25">
        <v>280</v>
      </c>
      <c r="G17" s="25">
        <v>280</v>
      </c>
      <c r="H17" s="25"/>
      <c r="I17" s="25"/>
      <c r="J17" s="26">
        <f t="shared" si="1"/>
        <v>286.6666666666667</v>
      </c>
      <c r="K17" s="27">
        <f t="shared" si="2"/>
        <v>11.547005383792515</v>
      </c>
      <c r="L17" s="27">
        <f t="shared" si="3"/>
        <v>4.028025133881109</v>
      </c>
      <c r="M17" s="28">
        <f t="shared" si="4"/>
        <v>286.66666666666663</v>
      </c>
      <c r="N17" s="29">
        <f t="shared" si="5"/>
        <v>286.66666666666663</v>
      </c>
      <c r="O17" s="28">
        <f t="shared" si="0"/>
        <v>286.67</v>
      </c>
      <c r="P17" s="30">
        <f t="shared" si="6"/>
        <v>286.67</v>
      </c>
    </row>
    <row r="18" spans="1:16" s="20" customFormat="1" ht="33.75" customHeight="1">
      <c r="A18" s="21">
        <v>11</v>
      </c>
      <c r="B18" s="22" t="s">
        <v>18</v>
      </c>
      <c r="C18" s="23" t="s">
        <v>29</v>
      </c>
      <c r="D18" s="24">
        <v>1</v>
      </c>
      <c r="E18" s="25">
        <v>290</v>
      </c>
      <c r="F18" s="25">
        <v>260</v>
      </c>
      <c r="G18" s="25">
        <v>260</v>
      </c>
      <c r="H18" s="25"/>
      <c r="I18" s="25"/>
      <c r="J18" s="26">
        <f t="shared" si="1"/>
        <v>270</v>
      </c>
      <c r="K18" s="27">
        <f t="shared" si="2"/>
        <v>17.320508075688775</v>
      </c>
      <c r="L18" s="27">
        <f t="shared" si="3"/>
        <v>6.415002990995842</v>
      </c>
      <c r="M18" s="28">
        <f t="shared" si="4"/>
        <v>270</v>
      </c>
      <c r="N18" s="29">
        <f t="shared" si="5"/>
        <v>270</v>
      </c>
      <c r="O18" s="28">
        <f t="shared" si="0"/>
        <v>270</v>
      </c>
      <c r="P18" s="30">
        <f t="shared" si="6"/>
        <v>270</v>
      </c>
    </row>
    <row r="19" spans="1:16" s="20" customFormat="1" ht="31.5" customHeight="1">
      <c r="A19" s="21">
        <v>12</v>
      </c>
      <c r="B19" s="22" t="s">
        <v>21</v>
      </c>
      <c r="C19" s="23" t="s">
        <v>29</v>
      </c>
      <c r="D19" s="24">
        <v>1</v>
      </c>
      <c r="E19" s="25">
        <v>270</v>
      </c>
      <c r="F19" s="25">
        <v>260</v>
      </c>
      <c r="G19" s="25">
        <v>260</v>
      </c>
      <c r="H19" s="25"/>
      <c r="I19" s="25"/>
      <c r="J19" s="26">
        <f t="shared" si="1"/>
        <v>263.3333333333333</v>
      </c>
      <c r="K19" s="27">
        <f t="shared" si="2"/>
        <v>5.773502691896258</v>
      </c>
      <c r="L19" s="27">
        <f t="shared" si="3"/>
        <v>2.1924693766694654</v>
      </c>
      <c r="M19" s="28">
        <f t="shared" si="4"/>
        <v>263.3333333333333</v>
      </c>
      <c r="N19" s="29">
        <f t="shared" si="5"/>
        <v>263.3333333333333</v>
      </c>
      <c r="O19" s="28">
        <f>ROUNDDOWN(N19,2)</f>
        <v>263.33</v>
      </c>
      <c r="P19" s="30">
        <f t="shared" si="6"/>
        <v>263.33</v>
      </c>
    </row>
    <row r="20" spans="1:16" s="20" customFormat="1" ht="39" customHeight="1">
      <c r="A20" s="21">
        <v>13</v>
      </c>
      <c r="B20" s="22" t="s">
        <v>24</v>
      </c>
      <c r="C20" s="23" t="s">
        <v>29</v>
      </c>
      <c r="D20" s="24">
        <v>1</v>
      </c>
      <c r="E20" s="25">
        <v>280</v>
      </c>
      <c r="F20" s="25">
        <v>260</v>
      </c>
      <c r="G20" s="25">
        <v>260</v>
      </c>
      <c r="H20" s="25"/>
      <c r="I20" s="25"/>
      <c r="J20" s="26">
        <f t="shared" si="1"/>
        <v>266.6666666666667</v>
      </c>
      <c r="K20" s="27">
        <f t="shared" si="2"/>
        <v>11.547005383792515</v>
      </c>
      <c r="L20" s="27">
        <f t="shared" si="3"/>
        <v>4.330127018922193</v>
      </c>
      <c r="M20" s="28">
        <f t="shared" si="4"/>
        <v>266.66666666666663</v>
      </c>
      <c r="N20" s="29">
        <f t="shared" si="5"/>
        <v>266.66666666666663</v>
      </c>
      <c r="O20" s="28">
        <f t="shared" si="0"/>
        <v>266.67</v>
      </c>
      <c r="P20" s="30">
        <f t="shared" si="6"/>
        <v>266.67</v>
      </c>
    </row>
    <row r="21" spans="1:16" s="20" customFormat="1" ht="47.25" customHeight="1">
      <c r="A21" s="21">
        <v>14</v>
      </c>
      <c r="B21" s="22" t="s">
        <v>19</v>
      </c>
      <c r="C21" s="23" t="s">
        <v>29</v>
      </c>
      <c r="D21" s="24">
        <v>1</v>
      </c>
      <c r="E21" s="25">
        <v>280</v>
      </c>
      <c r="F21" s="25">
        <v>260</v>
      </c>
      <c r="G21" s="25">
        <v>260</v>
      </c>
      <c r="H21" s="25"/>
      <c r="I21" s="25"/>
      <c r="J21" s="26">
        <f t="shared" si="1"/>
        <v>266.6666666666667</v>
      </c>
      <c r="K21" s="27">
        <f t="shared" si="2"/>
        <v>11.547005383792515</v>
      </c>
      <c r="L21" s="27">
        <f t="shared" si="3"/>
        <v>4.330127018922193</v>
      </c>
      <c r="M21" s="28">
        <f t="shared" si="4"/>
        <v>266.66666666666663</v>
      </c>
      <c r="N21" s="29">
        <f t="shared" si="5"/>
        <v>266.66666666666663</v>
      </c>
      <c r="O21" s="28">
        <f t="shared" si="0"/>
        <v>266.67</v>
      </c>
      <c r="P21" s="30">
        <f t="shared" si="6"/>
        <v>266.67</v>
      </c>
    </row>
    <row r="22" spans="1:16" s="20" customFormat="1" ht="57" customHeight="1">
      <c r="A22" s="21">
        <v>15</v>
      </c>
      <c r="B22" s="22" t="s">
        <v>22</v>
      </c>
      <c r="C22" s="23" t="s">
        <v>29</v>
      </c>
      <c r="D22" s="24">
        <v>1</v>
      </c>
      <c r="E22" s="25">
        <v>280</v>
      </c>
      <c r="F22" s="25">
        <v>260</v>
      </c>
      <c r="G22" s="25">
        <v>260</v>
      </c>
      <c r="H22" s="25"/>
      <c r="I22" s="25"/>
      <c r="J22" s="26">
        <f t="shared" si="1"/>
        <v>266.6666666666667</v>
      </c>
      <c r="K22" s="27">
        <f t="shared" si="2"/>
        <v>11.547005383792515</v>
      </c>
      <c r="L22" s="27">
        <f t="shared" si="3"/>
        <v>4.330127018922193</v>
      </c>
      <c r="M22" s="28">
        <f t="shared" si="4"/>
        <v>266.66666666666663</v>
      </c>
      <c r="N22" s="29">
        <f t="shared" si="5"/>
        <v>266.66666666666663</v>
      </c>
      <c r="O22" s="28">
        <f t="shared" si="0"/>
        <v>266.67</v>
      </c>
      <c r="P22" s="30">
        <f t="shared" si="6"/>
        <v>266.67</v>
      </c>
    </row>
    <row r="23" spans="1:16" s="20" customFormat="1" ht="57.75" customHeight="1">
      <c r="A23" s="21">
        <v>16</v>
      </c>
      <c r="B23" s="22" t="s">
        <v>27</v>
      </c>
      <c r="C23" s="23" t="s">
        <v>29</v>
      </c>
      <c r="D23" s="24">
        <v>1</v>
      </c>
      <c r="E23" s="25">
        <v>280</v>
      </c>
      <c r="F23" s="25">
        <v>260</v>
      </c>
      <c r="G23" s="25">
        <v>260</v>
      </c>
      <c r="H23" s="25"/>
      <c r="I23" s="25"/>
      <c r="J23" s="26">
        <f t="shared" si="1"/>
        <v>266.6666666666667</v>
      </c>
      <c r="K23" s="27">
        <f t="shared" si="2"/>
        <v>11.547005383792515</v>
      </c>
      <c r="L23" s="27">
        <f t="shared" si="3"/>
        <v>4.330127018922193</v>
      </c>
      <c r="M23" s="28">
        <f t="shared" si="4"/>
        <v>266.66666666666663</v>
      </c>
      <c r="N23" s="29">
        <f t="shared" si="5"/>
        <v>266.66666666666663</v>
      </c>
      <c r="O23" s="28">
        <f t="shared" si="0"/>
        <v>266.67</v>
      </c>
      <c r="P23" s="30">
        <f t="shared" si="6"/>
        <v>266.67</v>
      </c>
    </row>
    <row r="24" spans="1:16" s="20" customFormat="1" ht="57" customHeight="1">
      <c r="A24" s="21">
        <v>17</v>
      </c>
      <c r="B24" s="22" t="s">
        <v>25</v>
      </c>
      <c r="C24" s="23" t="s">
        <v>29</v>
      </c>
      <c r="D24" s="24">
        <v>1</v>
      </c>
      <c r="E24" s="25">
        <v>750</v>
      </c>
      <c r="F24" s="25">
        <v>750</v>
      </c>
      <c r="G24" s="25">
        <v>750</v>
      </c>
      <c r="H24" s="25"/>
      <c r="I24" s="25"/>
      <c r="J24" s="26">
        <f t="shared" si="1"/>
        <v>750</v>
      </c>
      <c r="K24" s="27">
        <f t="shared" si="2"/>
        <v>0</v>
      </c>
      <c r="L24" s="27">
        <f t="shared" si="3"/>
        <v>0</v>
      </c>
      <c r="M24" s="28">
        <f t="shared" si="4"/>
        <v>750</v>
      </c>
      <c r="N24" s="29">
        <f t="shared" si="5"/>
        <v>750</v>
      </c>
      <c r="O24" s="28">
        <f t="shared" si="0"/>
        <v>750</v>
      </c>
      <c r="P24" s="30">
        <f t="shared" si="6"/>
        <v>750</v>
      </c>
    </row>
    <row r="25" spans="1:16" s="20" customFormat="1" ht="55.5" customHeight="1">
      <c r="A25" s="21">
        <v>18</v>
      </c>
      <c r="B25" s="22" t="s">
        <v>26</v>
      </c>
      <c r="C25" s="23" t="s">
        <v>29</v>
      </c>
      <c r="D25" s="24">
        <v>1</v>
      </c>
      <c r="E25" s="25">
        <v>800</v>
      </c>
      <c r="F25" s="25">
        <v>800</v>
      </c>
      <c r="G25" s="25">
        <v>800</v>
      </c>
      <c r="H25" s="25"/>
      <c r="I25" s="25"/>
      <c r="J25" s="26">
        <f t="shared" si="1"/>
        <v>800</v>
      </c>
      <c r="K25" s="27">
        <f t="shared" si="2"/>
        <v>0</v>
      </c>
      <c r="L25" s="27">
        <f t="shared" si="3"/>
        <v>0</v>
      </c>
      <c r="M25" s="28">
        <f t="shared" si="4"/>
        <v>800</v>
      </c>
      <c r="N25" s="29">
        <f t="shared" si="5"/>
        <v>800</v>
      </c>
      <c r="O25" s="28">
        <f t="shared" si="0"/>
        <v>800</v>
      </c>
      <c r="P25" s="30">
        <f t="shared" si="6"/>
        <v>800</v>
      </c>
    </row>
    <row r="26" spans="1:16" s="20" customFormat="1" ht="20.25" customHeight="1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0">
        <f>SUM(P8:P25)</f>
        <v>6406.71</v>
      </c>
    </row>
    <row r="27" spans="1:16" s="15" customFormat="1" ht="41.25" customHeight="1">
      <c r="A27" s="60" t="s">
        <v>40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8" ht="15.75">
      <c r="A28" s="57"/>
      <c r="B28" s="57"/>
      <c r="C28" s="11"/>
      <c r="D28" s="11"/>
      <c r="E28" s="16"/>
      <c r="F28" s="16"/>
      <c r="G28" s="16"/>
      <c r="H28" s="3"/>
    </row>
    <row r="29" spans="1:10" s="2" customFormat="1" ht="15" customHeight="1">
      <c r="A29" s="4"/>
      <c r="B29" s="59"/>
      <c r="C29" s="59"/>
      <c r="D29" s="59"/>
      <c r="E29" s="59"/>
      <c r="F29" s="59"/>
      <c r="G29" s="59"/>
      <c r="H29" s="59"/>
      <c r="I29" s="59"/>
      <c r="J29" s="59"/>
    </row>
    <row r="30" spans="1:8" ht="15.75">
      <c r="A30" s="54"/>
      <c r="B30" s="54"/>
      <c r="C30" s="12"/>
      <c r="D30" s="12"/>
      <c r="E30" s="17"/>
      <c r="F30" s="17"/>
      <c r="G30" s="17"/>
      <c r="H30" s="5"/>
    </row>
    <row r="31" spans="1:8" s="2" customFormat="1" ht="15.75">
      <c r="A31" s="55"/>
      <c r="B31" s="55"/>
      <c r="C31" s="55"/>
      <c r="D31" s="13"/>
      <c r="E31" s="18"/>
      <c r="F31" s="6"/>
      <c r="G31" s="56"/>
      <c r="H31" s="56"/>
    </row>
    <row r="32" spans="1:8" ht="12.75">
      <c r="A32" s="5"/>
      <c r="B32" s="9"/>
      <c r="C32" s="14"/>
      <c r="D32" s="14"/>
      <c r="E32" s="19"/>
      <c r="F32" s="19"/>
      <c r="G32" s="19"/>
      <c r="H32" s="5"/>
    </row>
    <row r="33" spans="1:8" ht="12.75">
      <c r="A33" s="5"/>
      <c r="B33" s="9"/>
      <c r="C33" s="14"/>
      <c r="D33" s="14"/>
      <c r="E33" s="19"/>
      <c r="F33" s="19"/>
      <c r="G33" s="19"/>
      <c r="H33" s="7"/>
    </row>
  </sheetData>
  <sheetProtection/>
  <mergeCells count="16">
    <mergeCell ref="A30:B30"/>
    <mergeCell ref="A31:C31"/>
    <mergeCell ref="G31:H31"/>
    <mergeCell ref="A28:B28"/>
    <mergeCell ref="A5:P5"/>
    <mergeCell ref="A6:A7"/>
    <mergeCell ref="B6:B7"/>
    <mergeCell ref="C6:C7"/>
    <mergeCell ref="B29:J29"/>
    <mergeCell ref="A27:P27"/>
    <mergeCell ref="D6:D7"/>
    <mergeCell ref="A26:O26"/>
    <mergeCell ref="E6:G6"/>
    <mergeCell ref="H6:I6"/>
    <mergeCell ref="J6:L6"/>
    <mergeCell ref="M6:P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5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2022-10-18T01:49:50Z</cp:lastPrinted>
  <dcterms:created xsi:type="dcterms:W3CDTF">2014-01-15T18:15:09Z</dcterms:created>
  <dcterms:modified xsi:type="dcterms:W3CDTF">2022-10-24T02:50:21Z</dcterms:modified>
  <cp:category/>
  <cp:version/>
  <cp:contentType/>
  <cp:contentStatus/>
</cp:coreProperties>
</file>