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цены'!$A$2:$P$13</definedName>
  </definedNames>
  <calcPr fullCalcOnLoad="1"/>
</workbook>
</file>

<file path=xl/sharedStrings.xml><?xml version="1.0" encoding="utf-8"?>
<sst xmlns="http://schemas.openxmlformats.org/spreadsheetml/2006/main" count="29" uniqueCount="27">
  <si>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</si>
  <si>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</si>
  <si>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</si>
  <si>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</si>
  <si>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</si>
  <si>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</si>
  <si>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</si>
  <si>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</si>
  <si>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</si>
  <si>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</si>
  <si>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</si>
  <si>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</si>
  <si>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</si>
  <si>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</si>
  <si>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</si>
  <si>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</si>
  <si>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</si>
  <si>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штук</t>
  </si>
  <si>
    <t xml:space="preserve">
</t>
  </si>
  <si>
    <r>
      <rPr>
        <b/>
        <i/>
        <sz val="12"/>
        <color indexed="8"/>
        <rFont val="Times New Roman"/>
        <family val="1"/>
      </rPr>
      <t>Приложение 1
к Извещению об осуществлении закупки</t>
    </r>
    <r>
      <rPr>
        <sz val="11"/>
        <color theme="1"/>
        <rFont val="Calibri"/>
        <family val="2"/>
      </rPr>
      <t xml:space="preserve">
</t>
    </r>
  </si>
  <si>
    <t>Предложение №3</t>
  </si>
  <si>
    <t>Н(М)ЦК,  определяемая методом сопоставимых рыночных цен (анализа рынка)</t>
  </si>
  <si>
    <t>Н(М)ЦК  с учетом округления цены за единицу (руб.)</t>
  </si>
  <si>
    <t>Монитор</t>
  </si>
  <si>
    <t>Материнская плата</t>
  </si>
  <si>
    <t>Цена за единицу изм. с округлением (вверх) до сотых долей после запятой (руб.)</t>
  </si>
  <si>
    <t>Кулер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</si>
</sst>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933450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2495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4</xdr:row>
      <xdr:rowOff>1781175</xdr:rowOff>
    </xdr:from>
    <xdr:to>
      <xdr:col>12</xdr:col>
      <xdr:colOff>1381125</xdr:colOff>
      <xdr:row>4</xdr:row>
      <xdr:rowOff>2190750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36232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"/>
  <sheetViews>
    <sheetView tabSelected="1" zoomScale="85" zoomScaleNormal="85" zoomScaleSheetLayoutView="100" zoomScalePageLayoutView="0" workbookViewId="0" topLeftCell="A1">
      <selection activeCell="B12" sqref="B12:P12"/>
    </sheetView>
  </sheetViews>
  <sheetFormatPr defaultColWidth="9.140625" defaultRowHeight="15"/>
  <cols>
    <col min="1" max="1" width="6.00390625" style="1" customWidth="1"/>
    <col min="2" max="2" width="25.28125" style="9" customWidth="1"/>
    <col min="3" max="3" width="8.7109375" style="10" customWidth="1"/>
    <col min="4" max="4" width="10.28125" style="10" customWidth="1"/>
    <col min="5" max="5" width="12.7109375" style="14" customWidth="1"/>
    <col min="6" max="6" width="13.7109375" style="14" customWidth="1"/>
    <col min="7" max="7" width="12.8515625" style="1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8" width="9.140625" style="1" customWidth="1"/>
    <col min="19" max="19" width="12.57421875" style="1" customWidth="1"/>
    <col min="20" max="16384" width="9.140625" style="1" customWidth="1"/>
  </cols>
  <sheetData>
    <row r="2" spans="13:16" ht="57" customHeight="1">
      <c r="M2" s="44" t="s">
        <v>19</v>
      </c>
      <c r="N2" s="45"/>
      <c r="O2" s="45"/>
      <c r="P2" s="45"/>
    </row>
    <row r="3" spans="1:16" ht="24" customHeight="1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30.75" customHeight="1">
      <c r="A4" s="42" t="s">
        <v>0</v>
      </c>
      <c r="B4" s="42" t="s">
        <v>12</v>
      </c>
      <c r="C4" s="42" t="s">
        <v>1</v>
      </c>
      <c r="D4" s="42" t="s">
        <v>2</v>
      </c>
      <c r="E4" s="50" t="s">
        <v>3</v>
      </c>
      <c r="F4" s="51"/>
      <c r="G4" s="52"/>
      <c r="H4" s="53" t="s">
        <v>9</v>
      </c>
      <c r="I4" s="54"/>
      <c r="J4" s="55" t="s">
        <v>11</v>
      </c>
      <c r="K4" s="56"/>
      <c r="L4" s="57"/>
      <c r="M4" s="58" t="s">
        <v>21</v>
      </c>
      <c r="N4" s="59"/>
      <c r="O4" s="59"/>
      <c r="P4" s="60"/>
    </row>
    <row r="5" spans="1:16" ht="183" customHeight="1">
      <c r="A5" s="43"/>
      <c r="B5" s="43"/>
      <c r="C5" s="43"/>
      <c r="D5" s="43"/>
      <c r="E5" s="19" t="s">
        <v>14</v>
      </c>
      <c r="F5" s="19" t="s">
        <v>15</v>
      </c>
      <c r="G5" s="19" t="s">
        <v>20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22" t="s">
        <v>16</v>
      </c>
      <c r="N5" s="2" t="s">
        <v>8</v>
      </c>
      <c r="O5" s="2" t="s">
        <v>25</v>
      </c>
      <c r="P5" s="2" t="s">
        <v>22</v>
      </c>
    </row>
    <row r="6" spans="1:19" s="18" customFormat="1" ht="43.5" customHeight="1">
      <c r="A6" s="23">
        <v>1</v>
      </c>
      <c r="B6" s="24" t="s">
        <v>23</v>
      </c>
      <c r="C6" s="25" t="s">
        <v>17</v>
      </c>
      <c r="D6" s="26">
        <v>10</v>
      </c>
      <c r="E6" s="27">
        <v>11450</v>
      </c>
      <c r="F6" s="27">
        <v>11400</v>
      </c>
      <c r="G6" s="27">
        <v>11500</v>
      </c>
      <c r="H6" s="27"/>
      <c r="I6" s="27"/>
      <c r="J6" s="28">
        <f>AVERAGE(E6:G6)</f>
        <v>11450</v>
      </c>
      <c r="K6" s="29">
        <f>SQRT(((SUM((POWER(G6-J6,2)),(POWER(F6-J6,2)),(POWER(E6-J6,2)))/(COLUMNS(E6:G6)-1))))</f>
        <v>50</v>
      </c>
      <c r="L6" s="29">
        <f>K6/J6*100</f>
        <v>0.43668122270742354</v>
      </c>
      <c r="M6" s="30">
        <f>((D6/3)*(SUM(E6:G6)))</f>
        <v>114500</v>
      </c>
      <c r="N6" s="31">
        <f>M6/D6</f>
        <v>11450</v>
      </c>
      <c r="O6" s="30">
        <f>ROUNDDOWN(N6,2)</f>
        <v>11450</v>
      </c>
      <c r="P6" s="32">
        <f>O6*D6</f>
        <v>114500</v>
      </c>
      <c r="Q6" s="33"/>
      <c r="R6" s="34"/>
      <c r="S6" s="34"/>
    </row>
    <row r="7" spans="1:19" s="18" customFormat="1" ht="51.75" customHeight="1">
      <c r="A7" s="23">
        <v>2</v>
      </c>
      <c r="B7" s="24" t="s">
        <v>24</v>
      </c>
      <c r="C7" s="25" t="s">
        <v>17</v>
      </c>
      <c r="D7" s="26">
        <v>18</v>
      </c>
      <c r="E7" s="27">
        <v>5100</v>
      </c>
      <c r="F7" s="27">
        <v>4980</v>
      </c>
      <c r="G7" s="27">
        <v>5300</v>
      </c>
      <c r="H7" s="27"/>
      <c r="I7" s="27"/>
      <c r="J7" s="28">
        <f>AVERAGE(E7:G7)</f>
        <v>5126.666666666667</v>
      </c>
      <c r="K7" s="29">
        <f>SQRT(((SUM((POWER(G7-J7,2)),(POWER(F7-J7,2)),(POWER(E7-J7,2)))/(COLUMNS(E7:G7)-1))))</f>
        <v>161.65807537309522</v>
      </c>
      <c r="L7" s="29">
        <f>K7/J7*100</f>
        <v>3.15327845331135</v>
      </c>
      <c r="M7" s="30">
        <f>((D7/3)*(SUM(E7:G7)))</f>
        <v>92280</v>
      </c>
      <c r="N7" s="31">
        <f>M7/D7</f>
        <v>5126.666666666667</v>
      </c>
      <c r="O7" s="30">
        <f>ROUNDUP(N7,2)</f>
        <v>5126.67</v>
      </c>
      <c r="P7" s="32">
        <f>O7*D7</f>
        <v>92280.06</v>
      </c>
      <c r="Q7" s="33"/>
      <c r="R7" s="34"/>
      <c r="S7" s="34"/>
    </row>
    <row r="8" spans="1:19" s="18" customFormat="1" ht="30" customHeight="1">
      <c r="A8" s="23">
        <v>3</v>
      </c>
      <c r="B8" s="24" t="s">
        <v>26</v>
      </c>
      <c r="C8" s="25" t="s">
        <v>17</v>
      </c>
      <c r="D8" s="26">
        <v>18</v>
      </c>
      <c r="E8" s="27">
        <v>600</v>
      </c>
      <c r="F8" s="27">
        <v>570</v>
      </c>
      <c r="G8" s="27">
        <v>630</v>
      </c>
      <c r="H8" s="27"/>
      <c r="I8" s="27"/>
      <c r="J8" s="28">
        <f>AVERAGE(E8:G8)</f>
        <v>600</v>
      </c>
      <c r="K8" s="29">
        <f>SQRT(((SUM((POWER(G8-J8,2)),(POWER(F8-J8,2)),(POWER(E8-J8,2)))/(COLUMNS(E8:G8)-1))))</f>
        <v>30</v>
      </c>
      <c r="L8" s="29">
        <f>K8/J8*100</f>
        <v>5</v>
      </c>
      <c r="M8" s="30">
        <f>((D8/3)*(SUM(E8:G8)))</f>
        <v>10800</v>
      </c>
      <c r="N8" s="31">
        <f>M8/D8</f>
        <v>600</v>
      </c>
      <c r="O8" s="30">
        <f>ROUNDDOWN(N8,2)</f>
        <v>600</v>
      </c>
      <c r="P8" s="32">
        <f>O8*D8</f>
        <v>10800</v>
      </c>
      <c r="Q8" s="33"/>
      <c r="R8" s="34"/>
      <c r="S8" s="34"/>
    </row>
    <row r="9" spans="1:19" s="18" customFormat="1" ht="20.2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32">
        <f>SUM(P6:P8)</f>
        <v>217580.06</v>
      </c>
      <c r="Q9" s="33"/>
      <c r="R9" s="35"/>
      <c r="S9" s="35"/>
    </row>
    <row r="10" spans="1:17" ht="20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18"/>
    </row>
    <row r="11" spans="1:8" ht="21" customHeight="1">
      <c r="A11" s="40"/>
      <c r="B11" s="40"/>
      <c r="C11" s="11"/>
      <c r="D11" s="11"/>
      <c r="E11" s="15"/>
      <c r="F11" s="15"/>
      <c r="G11" s="15"/>
      <c r="H11" s="5"/>
    </row>
    <row r="12" spans="1:17" s="4" customFormat="1" ht="33" customHeight="1">
      <c r="A12" s="20"/>
      <c r="B12" s="37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1"/>
    </row>
    <row r="13" spans="1:16" s="4" customFormat="1" ht="38.25" customHeight="1">
      <c r="A13" s="6"/>
      <c r="B13" s="6"/>
      <c r="C13" s="13"/>
      <c r="D13" s="12"/>
      <c r="E13" s="16"/>
      <c r="F13" s="7"/>
      <c r="G13" s="17"/>
      <c r="H13" s="8" t="s">
        <v>10</v>
      </c>
      <c r="M13" s="36" t="s">
        <v>18</v>
      </c>
      <c r="N13" s="36"/>
      <c r="O13" s="36"/>
      <c r="P13" s="36"/>
    </row>
    <row r="14" spans="2:17" ht="14.25" customHeight="1">
      <c r="B14" s="21"/>
      <c r="Q14" s="4"/>
    </row>
    <row r="15" ht="14.25" customHeight="1"/>
    <row r="16" ht="14.25" customHeight="1"/>
    <row r="17" ht="14.25" customHeight="1"/>
    <row r="18" ht="14.25" customHeight="1"/>
    <row r="19" ht="14.25" customHeight="1"/>
  </sheetData>
  <sheetProtection/>
  <mergeCells count="15">
    <mergeCell ref="M2:P2"/>
    <mergeCell ref="A10:P10"/>
    <mergeCell ref="D4:D5"/>
    <mergeCell ref="A9:O9"/>
    <mergeCell ref="E4:G4"/>
    <mergeCell ref="H4:I4"/>
    <mergeCell ref="J4:L4"/>
    <mergeCell ref="M4:P4"/>
    <mergeCell ref="M13:P13"/>
    <mergeCell ref="B12:P12"/>
    <mergeCell ref="A11:B11"/>
    <mergeCell ref="A3:P3"/>
    <mergeCell ref="A4:A5"/>
    <mergeCell ref="B4:B5"/>
    <mergeCell ref="C4:C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2022-08-12T05:51:07Z</cp:lastPrinted>
  <dcterms:created xsi:type="dcterms:W3CDTF">2014-01-15T18:15:09Z</dcterms:created>
  <dcterms:modified xsi:type="dcterms:W3CDTF">2022-09-05T09:53:37Z</dcterms:modified>
  <cp:category/>
  <cp:version/>
  <cp:contentType/>
  <cp:contentStatus/>
</cp:coreProperties>
</file>