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definedNames>
    <definedName name="_xlnm.Print_Area" localSheetId="0">'Расчет цены'!$A$5:$P$17</definedName>
  </definedNames>
  <calcPr fullCalcOnLoad="1"/>
</workbook>
</file>

<file path=xl/sharedStrings.xml><?xml version="1.0" encoding="utf-8"?>
<sst xmlns="http://schemas.openxmlformats.org/spreadsheetml/2006/main" count="29" uniqueCount="28">
  <si>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</si>
  <si>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</si>
  <si>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</si>
  <si>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</si>
  <si>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</si>
  <si>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</si>
  <si>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</si>
  <si>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</si>
  <si>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</si>
  <si>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</si>
  <si>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</si>
  <si>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>В результате проведенного расчета Н(М)ЦК, ЦКЕП контракта составила: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</si>
  <si>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</si>
  <si>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</si>
  <si>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</si>
  <si>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</si>
  <si>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</si>
  <si>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</si>
  <si>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>Бензин  автомобильный (марка АИ – 95-К5)</t>
  </si>
  <si>
    <t xml:space="preserve">Приложение № 2 к  Извещению 
об осуществлении закупки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</si>
  <si>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</si>
  <si>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</si>
  <si>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</si>
  <si>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</si>
  <si>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>Бензин  автомобильный (марка АИ – 92-К5)</t>
  </si>
  <si>
    <t xml:space="preserve">Коммерческое предложение №2  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</si>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</sst>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1466850</xdr:rowOff>
    </xdr:from>
    <xdr:to>
      <xdr:col>12</xdr:col>
      <xdr:colOff>0</xdr:colOff>
      <xdr:row>7</xdr:row>
      <xdr:rowOff>1800225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295650"/>
          <a:ext cx="990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27432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2457450</xdr:rowOff>
    </xdr:from>
    <xdr:to>
      <xdr:col>12</xdr:col>
      <xdr:colOff>1657350</xdr:colOff>
      <xdr:row>7</xdr:row>
      <xdr:rowOff>2809875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4286250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7</xdr:row>
      <xdr:rowOff>2219325</xdr:rowOff>
    </xdr:from>
    <xdr:to>
      <xdr:col>12</xdr:col>
      <xdr:colOff>428625</xdr:colOff>
      <xdr:row>7</xdr:row>
      <xdr:rowOff>2438400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40481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5" zoomScaleNormal="85" zoomScaleSheetLayoutView="100" zoomScalePageLayoutView="0" workbookViewId="0" topLeftCell="A1">
      <selection activeCell="R9" sqref="R9"/>
    </sheetView>
  </sheetViews>
  <sheetFormatPr defaultColWidth="9.140625" defaultRowHeight="15"/>
  <cols>
    <col min="1" max="1" width="6.00390625" style="1" customWidth="1"/>
    <col min="2" max="2" width="18.8515625" style="11" customWidth="1"/>
    <col min="3" max="3" width="6.421875" style="13" customWidth="1"/>
    <col min="4" max="4" width="8.140625" style="13" customWidth="1"/>
    <col min="5" max="5" width="14.421875" style="20" customWidth="1"/>
    <col min="6" max="6" width="14.57421875" style="20" customWidth="1"/>
    <col min="7" max="7" width="14.28125" style="20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140625" style="1" customWidth="1"/>
    <col min="13" max="13" width="25.00390625" style="1" customWidth="1"/>
    <col min="14" max="14" width="11.28125" style="1" customWidth="1"/>
    <col min="15" max="15" width="11.00390625" style="1" customWidth="1"/>
    <col min="16" max="16" width="13.00390625" style="1" customWidth="1"/>
    <col min="17" max="16384" width="9.140625" style="1" customWidth="1"/>
  </cols>
  <sheetData>
    <row r="1" spans="1:16" ht="10.5" customHeight="1">
      <c r="A1" s="41"/>
      <c r="B1" s="42"/>
      <c r="C1" s="15"/>
      <c r="D1" s="15"/>
      <c r="E1" s="43"/>
      <c r="F1" s="43"/>
      <c r="G1" s="43"/>
      <c r="H1" s="41"/>
      <c r="I1" s="41"/>
      <c r="J1" s="41"/>
      <c r="K1" s="41"/>
      <c r="L1" s="33" t="s">
        <v>19</v>
      </c>
      <c r="M1" s="33"/>
      <c r="N1" s="33"/>
      <c r="O1" s="33"/>
      <c r="P1" s="33"/>
    </row>
    <row r="2" spans="1:16" ht="45.75" customHeight="1">
      <c r="A2" s="41"/>
      <c r="B2" s="42"/>
      <c r="C2" s="15"/>
      <c r="D2" s="15"/>
      <c r="E2" s="43"/>
      <c r="F2" s="43"/>
      <c r="G2" s="43"/>
      <c r="H2" s="41"/>
      <c r="I2" s="41"/>
      <c r="J2" s="41"/>
      <c r="K2" s="41"/>
      <c r="L2" s="33"/>
      <c r="M2" s="33"/>
      <c r="N2" s="33"/>
      <c r="O2" s="33"/>
      <c r="P2" s="33"/>
    </row>
    <row r="3" spans="1:16" ht="12.75" customHeight="1" hidden="1">
      <c r="A3" s="41"/>
      <c r="B3" s="42"/>
      <c r="C3" s="15"/>
      <c r="D3" s="15"/>
      <c r="E3" s="43"/>
      <c r="F3" s="43"/>
      <c r="G3" s="43"/>
      <c r="H3" s="41"/>
      <c r="I3" s="41"/>
      <c r="J3" s="41"/>
      <c r="K3" s="41"/>
      <c r="L3" s="33"/>
      <c r="M3" s="33"/>
      <c r="N3" s="33"/>
      <c r="O3" s="33"/>
      <c r="P3" s="33"/>
    </row>
    <row r="4" spans="1:16" ht="0.75" customHeight="1" hidden="1">
      <c r="A4" s="41"/>
      <c r="B4" s="42"/>
      <c r="C4" s="15"/>
      <c r="D4" s="15"/>
      <c r="E4" s="43"/>
      <c r="F4" s="43"/>
      <c r="G4" s="43"/>
      <c r="H4" s="41"/>
      <c r="I4" s="41"/>
      <c r="J4" s="41"/>
      <c r="K4" s="41"/>
      <c r="L4" s="44"/>
      <c r="M4" s="44"/>
      <c r="N4" s="44"/>
      <c r="O4" s="44"/>
      <c r="P4" s="44"/>
    </row>
    <row r="5" spans="1:16" ht="15.75">
      <c r="A5" s="41"/>
      <c r="B5" s="42"/>
      <c r="C5" s="15"/>
      <c r="D5" s="15"/>
      <c r="E5" s="43"/>
      <c r="F5" s="43"/>
      <c r="G5" s="43"/>
      <c r="H5" s="41"/>
      <c r="I5" s="41"/>
      <c r="J5" s="41"/>
      <c r="K5" s="41"/>
      <c r="L5" s="45"/>
      <c r="M5" s="45"/>
      <c r="N5" s="45"/>
      <c r="O5" s="45"/>
      <c r="P5" s="45"/>
    </row>
    <row r="6" spans="1:16" ht="41.25" customHeight="1">
      <c r="A6" s="34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30.75" customHeight="1">
      <c r="A7" s="46" t="s">
        <v>0</v>
      </c>
      <c r="B7" s="46" t="s">
        <v>15</v>
      </c>
      <c r="C7" s="46" t="s">
        <v>1</v>
      </c>
      <c r="D7" s="46" t="s">
        <v>2</v>
      </c>
      <c r="E7" s="46" t="s">
        <v>3</v>
      </c>
      <c r="F7" s="46"/>
      <c r="G7" s="46"/>
      <c r="H7" s="47" t="s">
        <v>10</v>
      </c>
      <c r="I7" s="47"/>
      <c r="J7" s="48" t="s">
        <v>14</v>
      </c>
      <c r="K7" s="48"/>
      <c r="L7" s="48"/>
      <c r="M7" s="49" t="s">
        <v>22</v>
      </c>
      <c r="N7" s="49"/>
      <c r="O7" s="49"/>
      <c r="P7" s="49"/>
    </row>
    <row r="8" spans="1:16" ht="236.25" customHeight="1">
      <c r="A8" s="46"/>
      <c r="B8" s="46"/>
      <c r="C8" s="46"/>
      <c r="D8" s="46"/>
      <c r="E8" s="50" t="s">
        <v>21</v>
      </c>
      <c r="F8" s="50" t="s">
        <v>25</v>
      </c>
      <c r="G8" s="50" t="s">
        <v>20</v>
      </c>
      <c r="H8" s="51"/>
      <c r="I8" s="51" t="s">
        <v>6</v>
      </c>
      <c r="J8" s="51" t="s">
        <v>5</v>
      </c>
      <c r="K8" s="51" t="s">
        <v>4</v>
      </c>
      <c r="L8" s="52" t="s">
        <v>26</v>
      </c>
      <c r="M8" s="53" t="s">
        <v>27</v>
      </c>
      <c r="N8" s="51" t="s">
        <v>7</v>
      </c>
      <c r="O8" s="51" t="s">
        <v>8</v>
      </c>
      <c r="P8" s="51" t="s">
        <v>23</v>
      </c>
    </row>
    <row r="9" spans="1:16" s="27" customFormat="1" ht="106.5" customHeight="1">
      <c r="A9" s="54">
        <v>1</v>
      </c>
      <c r="B9" s="55" t="s">
        <v>18</v>
      </c>
      <c r="C9" s="56" t="s">
        <v>16</v>
      </c>
      <c r="D9" s="57">
        <v>600</v>
      </c>
      <c r="E9" s="58">
        <v>54</v>
      </c>
      <c r="F9" s="58">
        <v>48.66</v>
      </c>
      <c r="G9" s="58">
        <v>53.45</v>
      </c>
      <c r="H9" s="58"/>
      <c r="I9" s="58"/>
      <c r="J9" s="59">
        <f>AVERAGE(E9:G9)</f>
        <v>52.03666666666667</v>
      </c>
      <c r="K9" s="60">
        <f>SQRT(((SUM((POWER(G9-J9,2)),(POWER(F9-J9,2)),(POWER(E9-J9,2)))/(COLUMNS(E9:G9)-1))))</f>
        <v>2.9371811883731906</v>
      </c>
      <c r="L9" s="60">
        <f>K9/J9*100</f>
        <v>5.64444530466951</v>
      </c>
      <c r="M9" s="61">
        <f>((D9/3)*(SUM(E9:G9)))</f>
        <v>31222.000000000004</v>
      </c>
      <c r="N9" s="62">
        <f>M9/D9</f>
        <v>52.036666666666676</v>
      </c>
      <c r="O9" s="61">
        <f>ROUNDDOWN(N9,2)</f>
        <v>52.03</v>
      </c>
      <c r="P9" s="63">
        <f>O9*D9</f>
        <v>31218</v>
      </c>
    </row>
    <row r="10" spans="1:16" s="27" customFormat="1" ht="106.5" customHeight="1">
      <c r="A10" s="54">
        <v>2</v>
      </c>
      <c r="B10" s="55" t="s">
        <v>24</v>
      </c>
      <c r="C10" s="56" t="s">
        <v>16</v>
      </c>
      <c r="D10" s="57">
        <v>900</v>
      </c>
      <c r="E10" s="58">
        <v>51</v>
      </c>
      <c r="F10" s="58">
        <v>46.8</v>
      </c>
      <c r="G10" s="58">
        <v>50.25</v>
      </c>
      <c r="H10" s="58"/>
      <c r="I10" s="58"/>
      <c r="J10" s="59">
        <f>AVERAGE(E10:G10)</f>
        <v>49.35</v>
      </c>
      <c r="K10" s="60">
        <f>SQRT(((SUM((POWER(G10-J10,2)),(POWER(F10-J10,2)),(POWER(E10-J10,2)))/(COLUMNS(E10:G10)-1))))</f>
        <v>2.2399776784602135</v>
      </c>
      <c r="L10" s="60">
        <f>K10/J10*100</f>
        <v>4.53896186111492</v>
      </c>
      <c r="M10" s="61">
        <f>((D10/3)*(SUM(E10:G10)))</f>
        <v>44415</v>
      </c>
      <c r="N10" s="62">
        <f>M10/D10</f>
        <v>49.35</v>
      </c>
      <c r="O10" s="61">
        <f>ROUNDDOWN(N10,2)</f>
        <v>49.35</v>
      </c>
      <c r="P10" s="63">
        <f>O10*D10</f>
        <v>44415</v>
      </c>
    </row>
    <row r="11" spans="1:16" s="27" customFormat="1" ht="46.5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3">
        <f>SUM(P9:P10)</f>
        <v>75633</v>
      </c>
    </row>
    <row r="12" spans="1:16" s="2" customFormat="1" ht="15.75">
      <c r="A12" s="67" t="s">
        <v>11</v>
      </c>
      <c r="B12" s="67"/>
      <c r="C12" s="67"/>
      <c r="D12" s="67"/>
      <c r="E12" s="67"/>
      <c r="F12" s="67"/>
      <c r="G12" s="67"/>
      <c r="H12" s="67"/>
      <c r="I12" s="67"/>
      <c r="J12" s="68">
        <f>SUM(P9:P10)</f>
        <v>75633</v>
      </c>
      <c r="K12" s="69" t="s">
        <v>9</v>
      </c>
      <c r="L12" s="69"/>
      <c r="M12" s="69"/>
      <c r="N12" s="69"/>
      <c r="O12" s="69"/>
      <c r="P12" s="70"/>
    </row>
    <row r="13" spans="1:16" ht="26.2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8" ht="15.75">
      <c r="A14" s="39"/>
      <c r="B14" s="39"/>
      <c r="C14" s="14"/>
      <c r="D14" s="14"/>
      <c r="E14" s="21"/>
      <c r="F14" s="21"/>
      <c r="G14" s="21"/>
      <c r="H14" s="4"/>
    </row>
    <row r="15" spans="1:16" s="3" customFormat="1" ht="23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0" s="3" customFormat="1" ht="23.25">
      <c r="A16" s="28"/>
      <c r="B16" s="29"/>
      <c r="C16" s="40"/>
      <c r="D16" s="40"/>
      <c r="E16" s="40"/>
      <c r="F16" s="35"/>
      <c r="G16" s="35"/>
      <c r="H16" s="30" t="s">
        <v>13</v>
      </c>
      <c r="I16" s="31"/>
      <c r="J16" s="31"/>
    </row>
    <row r="17" spans="1:8" s="3" customFormat="1" ht="15.75">
      <c r="A17" s="5"/>
      <c r="B17" s="5"/>
      <c r="C17" s="16"/>
      <c r="D17" s="15"/>
      <c r="E17" s="22"/>
      <c r="F17" s="6"/>
      <c r="G17" s="23"/>
      <c r="H17" s="7" t="s">
        <v>12</v>
      </c>
    </row>
    <row r="18" spans="1:8" ht="15.75">
      <c r="A18" s="36"/>
      <c r="B18" s="36"/>
      <c r="C18" s="17"/>
      <c r="D18" s="17"/>
      <c r="E18" s="24"/>
      <c r="F18" s="24"/>
      <c r="G18" s="24"/>
      <c r="H18" s="8"/>
    </row>
    <row r="19" spans="1:8" s="3" customFormat="1" ht="15.75">
      <c r="A19" s="37"/>
      <c r="B19" s="37"/>
      <c r="C19" s="37"/>
      <c r="D19" s="18"/>
      <c r="E19" s="25"/>
      <c r="F19" s="9"/>
      <c r="G19" s="38"/>
      <c r="H19" s="38"/>
    </row>
    <row r="20" spans="1:8" ht="12.75">
      <c r="A20" s="8"/>
      <c r="B20" s="12"/>
      <c r="C20" s="19"/>
      <c r="D20" s="19"/>
      <c r="E20" s="26"/>
      <c r="F20" s="26"/>
      <c r="G20" s="26"/>
      <c r="H20" s="8"/>
    </row>
    <row r="21" spans="1:8" ht="12.75">
      <c r="A21" s="8"/>
      <c r="B21" s="12"/>
      <c r="C21" s="19"/>
      <c r="D21" s="19"/>
      <c r="E21" s="26"/>
      <c r="F21" s="26"/>
      <c r="G21" s="26"/>
      <c r="H21" s="10"/>
    </row>
  </sheetData>
  <sheetProtection/>
  <mergeCells count="21">
    <mergeCell ref="M7:P7"/>
    <mergeCell ref="A12:I12"/>
    <mergeCell ref="A13:P13"/>
    <mergeCell ref="A14:B14"/>
    <mergeCell ref="C16:E16"/>
    <mergeCell ref="E7:G7"/>
    <mergeCell ref="F16:G16"/>
    <mergeCell ref="J7:L7"/>
    <mergeCell ref="A18:B18"/>
    <mergeCell ref="A19:C19"/>
    <mergeCell ref="G19:H19"/>
    <mergeCell ref="H7:I7"/>
    <mergeCell ref="A15:P15"/>
    <mergeCell ref="A11:O11"/>
    <mergeCell ref="L5:P5"/>
    <mergeCell ref="L1:P3"/>
    <mergeCell ref="A6:P6"/>
    <mergeCell ref="A7:A8"/>
    <mergeCell ref="B7:B8"/>
    <mergeCell ref="C7:C8"/>
    <mergeCell ref="D7:D8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4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2022-08-17T02:16:15Z</cp:lastPrinted>
  <dcterms:created xsi:type="dcterms:W3CDTF">2014-01-15T18:15:09Z</dcterms:created>
  <dcterms:modified xsi:type="dcterms:W3CDTF">2022-09-05T08:26:00Z</dcterms:modified>
  <cp:category/>
  <cp:version/>
  <cp:contentType/>
  <cp:contentStatus/>
</cp:coreProperties>
</file>