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цены'!$A$5:$P$20</definedName>
  </definedNames>
  <calcPr fullCalcOnLoad="1"/>
</workbook>
</file>

<file path=xl/sharedStrings.xml><?xml version="1.0" encoding="utf-8"?>
<sst xmlns="http://schemas.openxmlformats.org/spreadsheetml/2006/main" count="37" uniqueCount="32">
  <si>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</si>
  <si>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</si>
  <si>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</si>
  <si>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</si>
  <si>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</si>
  <si>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</si>
  <si>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</si>
  <si>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</si>
  <si>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</si>
  <si>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</si>
  <si>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</si>
  <si>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</si>
  <si>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</si>
  <si>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</si>
  <si>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</si>
  <si>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</si>
  <si>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</si>
  <si>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</si>
  <si>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</si>
  <si>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</si>
  <si>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</si>
  <si>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</si>
  <si>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</si>
  <si>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</si>
  <si>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</si>
  <si>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>Приложение № 1 к Извещению об осуществлении закупки</t>
  </si>
  <si>
    <t>розетка накладная</t>
  </si>
  <si>
    <t>розетка встраиваемая</t>
  </si>
  <si>
    <t>выключатель 1 клавишный скрытая проводка</t>
  </si>
  <si>
    <t>выключатель 1 клавишный открытая проводка</t>
  </si>
  <si>
    <t>выключатель 2 клавишный скрытая проводка</t>
  </si>
  <si>
    <t>выключатель 2 клавишный открытая проводка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</si>
</sst>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1457325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657475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4669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286125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2971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85" zoomScaleNormal="85" zoomScaleSheetLayoutView="100" zoomScalePageLayoutView="0" workbookViewId="0" topLeftCell="A1">
      <selection activeCell="A1" sqref="A1:P15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2:16" ht="10.5" customHeight="1">
      <c r="B1" s="1"/>
      <c r="L1" s="51" t="s">
        <v>25</v>
      </c>
      <c r="M1" s="51"/>
      <c r="N1" s="51"/>
      <c r="O1" s="51"/>
      <c r="P1" s="51"/>
    </row>
    <row r="2" spans="12:16" ht="27" customHeight="1">
      <c r="L2" s="51"/>
      <c r="M2" s="51"/>
      <c r="N2" s="51"/>
      <c r="O2" s="51"/>
      <c r="P2" s="51"/>
    </row>
    <row r="3" spans="12:16" ht="12.75" customHeight="1" hidden="1">
      <c r="L3" s="51"/>
      <c r="M3" s="51"/>
      <c r="N3" s="51"/>
      <c r="O3" s="51"/>
      <c r="P3" s="5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0"/>
      <c r="M5" s="50"/>
      <c r="N5" s="50"/>
      <c r="O5" s="50"/>
      <c r="P5" s="50"/>
    </row>
    <row r="6" spans="1:16" ht="41.25" customHeight="1">
      <c r="A6" s="52" t="s">
        <v>17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30.75" customHeight="1">
      <c r="A7" s="53" t="s">
        <v>0</v>
      </c>
      <c r="B7" s="53" t="s">
        <v>16</v>
      </c>
      <c r="C7" s="53" t="s">
        <v>1</v>
      </c>
      <c r="D7" s="53" t="s">
        <v>2</v>
      </c>
      <c r="E7" s="53" t="s">
        <v>3</v>
      </c>
      <c r="F7" s="53"/>
      <c r="G7" s="53"/>
      <c r="H7" s="54" t="s">
        <v>12</v>
      </c>
      <c r="I7" s="54"/>
      <c r="J7" s="55" t="s">
        <v>15</v>
      </c>
      <c r="K7" s="55"/>
      <c r="L7" s="55"/>
      <c r="M7" s="59" t="s">
        <v>23</v>
      </c>
      <c r="N7" s="59"/>
      <c r="O7" s="59"/>
      <c r="P7" s="59"/>
    </row>
    <row r="8" spans="1:16" ht="170.25" customHeight="1">
      <c r="A8" s="53"/>
      <c r="B8" s="53"/>
      <c r="C8" s="53"/>
      <c r="D8" s="53"/>
      <c r="E8" s="37" t="s">
        <v>20</v>
      </c>
      <c r="F8" s="37" t="s">
        <v>19</v>
      </c>
      <c r="G8" s="37" t="s">
        <v>24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21</v>
      </c>
    </row>
    <row r="9" spans="1:16" s="36" customFormat="1" ht="60" customHeight="1">
      <c r="A9" s="42">
        <v>1</v>
      </c>
      <c r="B9" s="44" t="s">
        <v>26</v>
      </c>
      <c r="C9" s="38" t="s">
        <v>22</v>
      </c>
      <c r="D9" s="49">
        <v>10</v>
      </c>
      <c r="E9" s="24">
        <v>285</v>
      </c>
      <c r="F9" s="24">
        <v>290</v>
      </c>
      <c r="G9" s="24">
        <v>300</v>
      </c>
      <c r="H9" s="24"/>
      <c r="I9" s="24"/>
      <c r="J9" s="32">
        <f>AVERAGE(E9:G9)</f>
        <v>291.6666666666667</v>
      </c>
      <c r="K9" s="33">
        <f>SQRT(((SUM((POWER(G9-J9,2)),(POWER(F9-J9,2)),(POWER(E9-J9,2)))/(COLUMNS(E9:G9)-1))))</f>
        <v>7.637626158259733</v>
      </c>
      <c r="L9" s="33">
        <f>K9/J9*100</f>
        <v>2.6186146828319083</v>
      </c>
      <c r="M9" s="34">
        <f>((D9/3)*(SUM(E9:G9)))</f>
        <v>2916.666666666667</v>
      </c>
      <c r="N9" s="35">
        <f>M9/D9</f>
        <v>291.6666666666667</v>
      </c>
      <c r="O9" s="34">
        <f>ROUNDDOWN(N9,2)</f>
        <v>291.66</v>
      </c>
      <c r="P9" s="41">
        <f>O9*D9</f>
        <v>2916.6000000000004</v>
      </c>
    </row>
    <row r="10" spans="1:16" s="36" customFormat="1" ht="60" customHeight="1">
      <c r="A10" s="42">
        <v>2</v>
      </c>
      <c r="B10" s="44" t="s">
        <v>27</v>
      </c>
      <c r="C10" s="38" t="s">
        <v>22</v>
      </c>
      <c r="D10" s="49">
        <v>10</v>
      </c>
      <c r="E10" s="24">
        <v>270</v>
      </c>
      <c r="F10" s="24">
        <v>280</v>
      </c>
      <c r="G10" s="24">
        <v>285</v>
      </c>
      <c r="H10" s="24"/>
      <c r="I10" s="24"/>
      <c r="J10" s="32">
        <f>AVERAGE(E10:G10)</f>
        <v>278.3333333333333</v>
      </c>
      <c r="K10" s="33">
        <f>SQRT(((SUM((POWER(G10-J10,2)),(POWER(F10-J10,2)),(POWER(E10-J10,2)))/(COLUMNS(E10:G10)-1))))</f>
        <v>7.637626158259733</v>
      </c>
      <c r="L10" s="33">
        <f>K10/J10*100</f>
        <v>2.7440573023687667</v>
      </c>
      <c r="M10" s="34">
        <f>((D10/3)*(SUM(E10:G10)))</f>
        <v>2783.3333333333335</v>
      </c>
      <c r="N10" s="35">
        <f>M10/D10</f>
        <v>278.33333333333337</v>
      </c>
      <c r="O10" s="34">
        <f>ROUNDDOWN(N10,2)</f>
        <v>278.33</v>
      </c>
      <c r="P10" s="41">
        <f>O10*D10</f>
        <v>2783.2999999999997</v>
      </c>
    </row>
    <row r="11" spans="1:16" s="36" customFormat="1" ht="60" customHeight="1">
      <c r="A11" s="42">
        <v>3</v>
      </c>
      <c r="B11" s="44" t="s">
        <v>28</v>
      </c>
      <c r="C11" s="38" t="s">
        <v>22</v>
      </c>
      <c r="D11" s="49">
        <v>5</v>
      </c>
      <c r="E11" s="24">
        <v>200</v>
      </c>
      <c r="F11" s="24">
        <v>210</v>
      </c>
      <c r="G11" s="24">
        <v>215</v>
      </c>
      <c r="H11" s="24"/>
      <c r="I11" s="24"/>
      <c r="J11" s="32">
        <f>AVERAGE(E11:G11)</f>
        <v>208.33333333333334</v>
      </c>
      <c r="K11" s="33">
        <f>SQRT(((SUM((POWER(G11-J11,2)),(POWER(F11-J11,2)),(POWER(E11-J11,2)))/(COLUMNS(E11:G11)-1))))</f>
        <v>7.637626158259733</v>
      </c>
      <c r="L11" s="33">
        <f>K11/J11*100</f>
        <v>3.6660605559646715</v>
      </c>
      <c r="M11" s="34">
        <f>((D11/3)*(SUM(E11:G11)))</f>
        <v>1041.6666666666667</v>
      </c>
      <c r="N11" s="35">
        <f>M11/D11</f>
        <v>208.33333333333334</v>
      </c>
      <c r="O11" s="34">
        <f>ROUNDDOWN(N11,2)</f>
        <v>208.33</v>
      </c>
      <c r="P11" s="41">
        <f>O11*D11</f>
        <v>1041.65</v>
      </c>
    </row>
    <row r="12" spans="1:16" s="36" customFormat="1" ht="60" customHeight="1">
      <c r="A12" s="42">
        <v>4</v>
      </c>
      <c r="B12" s="44" t="s">
        <v>29</v>
      </c>
      <c r="C12" s="38" t="s">
        <v>22</v>
      </c>
      <c r="D12" s="49">
        <v>5</v>
      </c>
      <c r="E12" s="24">
        <v>178</v>
      </c>
      <c r="F12" s="24">
        <v>190</v>
      </c>
      <c r="G12" s="24">
        <v>200</v>
      </c>
      <c r="H12" s="24"/>
      <c r="I12" s="24"/>
      <c r="J12" s="32">
        <f>AVERAGE(E12:G12)</f>
        <v>189.33333333333334</v>
      </c>
      <c r="K12" s="33">
        <f>SQRT(((SUM((POWER(G12-J12,2)),(POWER(F12-J12,2)),(POWER(E12-J12,2)))/(COLUMNS(E12:G12)-1))))</f>
        <v>11.015141094572204</v>
      </c>
      <c r="L12" s="33">
        <f>K12/J12*100</f>
        <v>5.817856211921939</v>
      </c>
      <c r="M12" s="34">
        <f>((D12/3)*(SUM(E12:G12)))</f>
        <v>946.6666666666667</v>
      </c>
      <c r="N12" s="35">
        <f>M12/D12</f>
        <v>189.33333333333334</v>
      </c>
      <c r="O12" s="34">
        <f>ROUNDDOWN(N12,2)</f>
        <v>189.33</v>
      </c>
      <c r="P12" s="41">
        <f>O12*D12</f>
        <v>946.6500000000001</v>
      </c>
    </row>
    <row r="13" spans="1:16" s="36" customFormat="1" ht="60" customHeight="1">
      <c r="A13" s="42">
        <v>5</v>
      </c>
      <c r="B13" s="44" t="s">
        <v>30</v>
      </c>
      <c r="C13" s="38" t="s">
        <v>22</v>
      </c>
      <c r="D13" s="49">
        <v>5</v>
      </c>
      <c r="E13" s="24">
        <v>235</v>
      </c>
      <c r="F13" s="24">
        <v>240</v>
      </c>
      <c r="G13" s="24">
        <v>250</v>
      </c>
      <c r="H13" s="24"/>
      <c r="I13" s="24"/>
      <c r="J13" s="32">
        <f>AVERAGE(E13:G13)</f>
        <v>241.66666666666666</v>
      </c>
      <c r="K13" s="33">
        <f>SQRT(((SUM((POWER(G13-J13,2)),(POWER(F13-J13,2)),(POWER(E13-J13,2)))/(COLUMNS(E13:G13)-1))))</f>
        <v>7.637626158259733</v>
      </c>
      <c r="L13" s="33">
        <f>K13/J13*100</f>
        <v>3.160397031004028</v>
      </c>
      <c r="M13" s="34">
        <f>((D13/3)*(SUM(E13:G13)))</f>
        <v>1208.3333333333335</v>
      </c>
      <c r="N13" s="35">
        <f>M13/D13</f>
        <v>241.66666666666669</v>
      </c>
      <c r="O13" s="34">
        <f>ROUNDDOWN(N13,2)</f>
        <v>241.66</v>
      </c>
      <c r="P13" s="41">
        <f>O13*D13</f>
        <v>1208.3</v>
      </c>
    </row>
    <row r="14" spans="1:16" s="36" customFormat="1" ht="60" customHeight="1">
      <c r="A14" s="42">
        <v>6</v>
      </c>
      <c r="B14" s="44" t="s">
        <v>31</v>
      </c>
      <c r="C14" s="38" t="s">
        <v>22</v>
      </c>
      <c r="D14" s="49">
        <v>5</v>
      </c>
      <c r="E14" s="24">
        <v>225</v>
      </c>
      <c r="F14" s="24">
        <v>245</v>
      </c>
      <c r="G14" s="24">
        <v>250</v>
      </c>
      <c r="H14" s="24"/>
      <c r="I14" s="24"/>
      <c r="J14" s="32">
        <f>AVERAGE(E14:G14)</f>
        <v>240</v>
      </c>
      <c r="K14" s="33">
        <f>SQRT(((SUM((POWER(G14-J14,2)),(POWER(F14-J14,2)),(POWER(E14-J14,2)))/(COLUMNS(E14:G14)-1))))</f>
        <v>13.228756555322953</v>
      </c>
      <c r="L14" s="33">
        <f>K14/J14*100</f>
        <v>5.51198189805123</v>
      </c>
      <c r="M14" s="34">
        <f>((D14/3)*(SUM(E14:G14)))</f>
        <v>1200</v>
      </c>
      <c r="N14" s="35">
        <f>M14/D14</f>
        <v>240</v>
      </c>
      <c r="O14" s="34">
        <f>ROUNDDOWN(N14,2)</f>
        <v>240</v>
      </c>
      <c r="P14" s="41">
        <f>O14*D14</f>
        <v>1200</v>
      </c>
    </row>
    <row r="15" spans="1:16" s="6" customFormat="1" ht="15.75">
      <c r="A15" s="60" t="s">
        <v>18</v>
      </c>
      <c r="B15" s="61"/>
      <c r="C15" s="61"/>
      <c r="D15" s="61"/>
      <c r="E15" s="61"/>
      <c r="F15" s="61"/>
      <c r="G15" s="61"/>
      <c r="H15" s="61"/>
      <c r="I15" s="61"/>
      <c r="J15" s="43">
        <f>SUM(P9:P14)</f>
        <v>10096.499999999998</v>
      </c>
      <c r="K15" s="40" t="s">
        <v>10</v>
      </c>
      <c r="L15" s="40"/>
      <c r="M15" s="40"/>
      <c r="N15" s="40"/>
      <c r="O15" s="40"/>
      <c r="P15" s="39"/>
    </row>
    <row r="16" spans="1:16" ht="26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8" ht="15.75">
      <c r="A17" s="63"/>
      <c r="B17" s="63"/>
      <c r="C17" s="18"/>
      <c r="D17" s="18"/>
      <c r="E17" s="26"/>
      <c r="F17" s="26"/>
      <c r="G17" s="26"/>
      <c r="H17" s="8"/>
    </row>
    <row r="18" spans="1:16" s="7" customFormat="1" ht="23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0" s="7" customFormat="1" ht="23.25">
      <c r="A19" s="45"/>
      <c r="B19" s="46"/>
      <c r="C19" s="64"/>
      <c r="D19" s="64"/>
      <c r="E19" s="64"/>
      <c r="F19" s="66"/>
      <c r="G19" s="66"/>
      <c r="H19" s="47" t="s">
        <v>14</v>
      </c>
      <c r="I19" s="48"/>
      <c r="J19" s="48"/>
    </row>
    <row r="20" spans="1:8" s="7" customFormat="1" ht="15.75">
      <c r="A20" s="9"/>
      <c r="B20" s="9"/>
      <c r="C20" s="20"/>
      <c r="D20" s="19"/>
      <c r="E20" s="27"/>
      <c r="F20" s="10"/>
      <c r="G20" s="28"/>
      <c r="H20" s="11" t="s">
        <v>13</v>
      </c>
    </row>
    <row r="21" spans="1:8" ht="15.75">
      <c r="A21" s="56"/>
      <c r="B21" s="56"/>
      <c r="C21" s="21"/>
      <c r="D21" s="21"/>
      <c r="E21" s="29"/>
      <c r="F21" s="29"/>
      <c r="G21" s="29"/>
      <c r="H21" s="12"/>
    </row>
    <row r="22" spans="1:8" s="7" customFormat="1" ht="15.75">
      <c r="A22" s="57"/>
      <c r="B22" s="57"/>
      <c r="C22" s="57"/>
      <c r="D22" s="22"/>
      <c r="E22" s="30"/>
      <c r="F22" s="13"/>
      <c r="G22" s="58"/>
      <c r="H22" s="58"/>
    </row>
    <row r="23" spans="1:8" ht="12.75">
      <c r="A23" s="12"/>
      <c r="B23" s="16"/>
      <c r="C23" s="23"/>
      <c r="D23" s="23"/>
      <c r="E23" s="31"/>
      <c r="F23" s="31"/>
      <c r="G23" s="31"/>
      <c r="H23" s="12"/>
    </row>
    <row r="24" spans="1:8" ht="12.75">
      <c r="A24" s="12"/>
      <c r="B24" s="16"/>
      <c r="C24" s="23"/>
      <c r="D24" s="23"/>
      <c r="E24" s="31"/>
      <c r="F24" s="31"/>
      <c r="G24" s="31"/>
      <c r="H24" s="14"/>
    </row>
  </sheetData>
  <sheetProtection/>
  <mergeCells count="20">
    <mergeCell ref="A21:B21"/>
    <mergeCell ref="A22:C22"/>
    <mergeCell ref="G22:H22"/>
    <mergeCell ref="M7:P7"/>
    <mergeCell ref="A15:I15"/>
    <mergeCell ref="A16:P16"/>
    <mergeCell ref="A17:B17"/>
    <mergeCell ref="C19:E19"/>
    <mergeCell ref="A18:P18"/>
    <mergeCell ref="F19:G19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2022-07-04T04:18:20Z</cp:lastPrinted>
  <dcterms:created xsi:type="dcterms:W3CDTF">2014-01-15T18:15:09Z</dcterms:created>
  <dcterms:modified xsi:type="dcterms:W3CDTF">2022-07-04T04:18:20Z</dcterms:modified>
  <cp:category/>
  <cp:version/>
  <cp:contentType/>
  <cp:contentStatus/>
</cp:coreProperties>
</file>