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</sheets>
  <definedNames>
    <definedName name="_xlnm.Print_Area" localSheetId="0">'Расчет цены'!$A$5:$P$17</definedName>
  </definedNames>
  <calcPr fullCalcOnLoad="1"/>
</workbook>
</file>

<file path=xl/sharedStrings.xml><?xml version="1.0" encoding="utf-8"?>
<sst xmlns="http://schemas.openxmlformats.org/spreadsheetml/2006/main" count="31" uniqueCount="28">
  <si>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</si>
  <si>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</si>
  <si>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</si>
  <si>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</si>
  <si>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</si>
  <si>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</si>
  <si>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</si>
  <si>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</si>
  <si>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</si>
  <si>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</si>
  <si>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</si>
  <si>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</si>
  <si>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</si>
  <si>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В результате проведенного расчета Н(М)ЦК, ЦКЕП контракта составила: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</si>
  <si>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</si>
  <si>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</si>
  <si>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</si>
  <si>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</si>
  <si>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</si>
  <si>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</si>
  <si>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</si>
  <si>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определяемая методом сопоставимых рыночных цен (анализа рынка)*</t>
  </si>
  <si>
    <t>Н(М)ЦК с учетом округления цены за единицу (руб.)</t>
  </si>
  <si>
    <t>усл.ед.</t>
  </si>
  <si>
    <t xml:space="preserve">Коммерческое предложение №2  </t>
  </si>
  <si>
    <t xml:space="preserve">Приложение № 1 к  Извещению 
об осуществлении закупки
</t>
  </si>
  <si>
    <t>оценка рыночной стоимости права на заключение договора аренды имущества муниципальной собственности (легковой автомобиль)</t>
  </si>
  <si>
    <t>оценка рыночной стоимости права на заключение договора аренды имущества муниципальной собственности (грузовой автомобиль)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</si>
</sst>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38125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1057275</xdr:colOff>
      <xdr:row>7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2381250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1543050</xdr:rowOff>
    </xdr:from>
    <xdr:to>
      <xdr:col>12</xdr:col>
      <xdr:colOff>1504950</xdr:colOff>
      <xdr:row>7</xdr:row>
      <xdr:rowOff>1885950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300990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0" y="28194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85" zoomScaleNormal="85" zoomScaleSheetLayoutView="100" zoomScalePageLayoutView="0" workbookViewId="0" topLeftCell="A1">
      <selection activeCell="A1" sqref="A1:P12"/>
    </sheetView>
  </sheetViews>
  <sheetFormatPr defaultColWidth="9.140625" defaultRowHeight="15"/>
  <cols>
    <col min="1" max="1" width="4.7109375" style="1" customWidth="1"/>
    <col min="2" max="2" width="27.421875" style="15" customWidth="1"/>
    <col min="3" max="3" width="8.2812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5.851562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2:16" ht="10.5" customHeight="1">
      <c r="L1" s="65" t="s">
        <v>25</v>
      </c>
      <c r="M1" s="65"/>
      <c r="N1" s="65"/>
      <c r="O1" s="65"/>
      <c r="P1" s="65"/>
    </row>
    <row r="2" spans="12:16" ht="33.75" customHeight="1">
      <c r="L2" s="65"/>
      <c r="M2" s="65"/>
      <c r="N2" s="65"/>
      <c r="O2" s="65"/>
      <c r="P2" s="65"/>
    </row>
    <row r="3" spans="12:16" ht="12.75" customHeight="1" hidden="1">
      <c r="L3" s="65"/>
      <c r="M3" s="65"/>
      <c r="N3" s="65"/>
      <c r="O3" s="65"/>
      <c r="P3" s="65"/>
    </row>
    <row r="4" spans="12:16" ht="0.75" customHeight="1" hidden="1">
      <c r="L4" s="12"/>
      <c r="M4" s="12"/>
      <c r="N4" s="12"/>
      <c r="O4" s="12"/>
      <c r="P4" s="12"/>
    </row>
    <row r="5" spans="12:16" ht="12.75">
      <c r="L5" s="50"/>
      <c r="M5" s="50"/>
      <c r="N5" s="50"/>
      <c r="O5" s="50"/>
      <c r="P5" s="50"/>
    </row>
    <row r="6" spans="1:16" ht="27.75" customHeight="1">
      <c r="A6" s="51" t="s">
        <v>18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30.75" customHeight="1">
      <c r="A7" s="52" t="s">
        <v>0</v>
      </c>
      <c r="B7" s="52" t="s">
        <v>17</v>
      </c>
      <c r="C7" s="52" t="s">
        <v>1</v>
      </c>
      <c r="D7" s="52" t="s">
        <v>2</v>
      </c>
      <c r="E7" s="52" t="s">
        <v>3</v>
      </c>
      <c r="F7" s="52"/>
      <c r="G7" s="52"/>
      <c r="H7" s="53" t="s">
        <v>12</v>
      </c>
      <c r="I7" s="53"/>
      <c r="J7" s="54" t="s">
        <v>16</v>
      </c>
      <c r="K7" s="54"/>
      <c r="L7" s="54"/>
      <c r="M7" s="58" t="s">
        <v>21</v>
      </c>
      <c r="N7" s="58"/>
      <c r="O7" s="58"/>
      <c r="P7" s="58"/>
    </row>
    <row r="8" spans="1:16" ht="153" customHeight="1">
      <c r="A8" s="52"/>
      <c r="B8" s="52"/>
      <c r="C8" s="52"/>
      <c r="D8" s="52"/>
      <c r="E8" s="37" t="s">
        <v>20</v>
      </c>
      <c r="F8" s="37" t="s">
        <v>24</v>
      </c>
      <c r="G8" s="37" t="s">
        <v>19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22</v>
      </c>
    </row>
    <row r="9" spans="1:16" s="36" customFormat="1" ht="127.5" customHeight="1">
      <c r="A9" s="42">
        <v>1</v>
      </c>
      <c r="B9" s="44" t="s">
        <v>26</v>
      </c>
      <c r="C9" s="38" t="s">
        <v>23</v>
      </c>
      <c r="D9" s="49">
        <v>2</v>
      </c>
      <c r="E9" s="24">
        <v>2500</v>
      </c>
      <c r="F9" s="24">
        <v>2000</v>
      </c>
      <c r="G9" s="24">
        <v>3000</v>
      </c>
      <c r="H9" s="24"/>
      <c r="I9" s="24"/>
      <c r="J9" s="32">
        <f>AVERAGE(E9:G9)</f>
        <v>2500</v>
      </c>
      <c r="K9" s="33">
        <f>SQRT(((SUM((POWER(G9-J9,2)),(POWER(F9-J9,2)),(POWER(E9-J9,2)))/(COLUMNS(E9:G9)-1))))</f>
        <v>500</v>
      </c>
      <c r="L9" s="33">
        <f>K9/J9*100</f>
        <v>20</v>
      </c>
      <c r="M9" s="34">
        <f>((D9/3)*(SUM(E9:G9)))</f>
        <v>5000</v>
      </c>
      <c r="N9" s="35">
        <f>M9/D9</f>
        <v>2500</v>
      </c>
      <c r="O9" s="34">
        <f>ROUNDDOWN(N9,2)</f>
        <v>2500</v>
      </c>
      <c r="P9" s="41">
        <f>O9*D9</f>
        <v>5000</v>
      </c>
    </row>
    <row r="10" spans="1:16" s="36" customFormat="1" ht="127.5" customHeight="1">
      <c r="A10" s="42">
        <v>2</v>
      </c>
      <c r="B10" s="44" t="s">
        <v>27</v>
      </c>
      <c r="C10" s="38" t="s">
        <v>23</v>
      </c>
      <c r="D10" s="49">
        <v>3</v>
      </c>
      <c r="E10" s="24">
        <v>3000</v>
      </c>
      <c r="F10" s="24">
        <v>2500</v>
      </c>
      <c r="G10" s="24">
        <v>4000</v>
      </c>
      <c r="H10" s="24"/>
      <c r="I10" s="24"/>
      <c r="J10" s="32">
        <f>AVERAGE(E10:G10)</f>
        <v>3166.6666666666665</v>
      </c>
      <c r="K10" s="33">
        <f>SQRT(((SUM((POWER(G10-J10,2)),(POWER(F10-J10,2)),(POWER(E10-J10,2)))/(COLUMNS(E10:G10)-1))))</f>
        <v>763.7626158259734</v>
      </c>
      <c r="L10" s="33">
        <f>K10/J10*100</f>
        <v>24.118819447136</v>
      </c>
      <c r="M10" s="34">
        <f>((D10/3)*(SUM(E10:G10)))</f>
        <v>9500</v>
      </c>
      <c r="N10" s="35">
        <f>M10/D10</f>
        <v>3166.6666666666665</v>
      </c>
      <c r="O10" s="34">
        <f>ROUNDUP(N10,2)</f>
        <v>3166.67</v>
      </c>
      <c r="P10" s="41">
        <f>O10*D10</f>
        <v>9500.01</v>
      </c>
    </row>
    <row r="11" spans="1:16" s="36" customFormat="1" ht="127.5" customHeight="1">
      <c r="A11" s="42">
        <v>3</v>
      </c>
      <c r="B11" s="44" t="s">
        <v>26</v>
      </c>
      <c r="C11" s="38" t="s">
        <v>23</v>
      </c>
      <c r="D11" s="49">
        <v>1</v>
      </c>
      <c r="E11" s="24">
        <v>3000</v>
      </c>
      <c r="F11" s="24">
        <v>2500</v>
      </c>
      <c r="G11" s="24">
        <v>4000</v>
      </c>
      <c r="H11" s="24"/>
      <c r="I11" s="24"/>
      <c r="J11" s="32">
        <f>AVERAGE(E11:G11)</f>
        <v>3166.6666666666665</v>
      </c>
      <c r="K11" s="33">
        <f>SQRT(((SUM((POWER(G11-J11,2)),(POWER(F11-J11,2)),(POWER(E11-J11,2)))/(COLUMNS(E11:G11)-1))))</f>
        <v>763.7626158259734</v>
      </c>
      <c r="L11" s="33">
        <f>K11/J11*100</f>
        <v>24.118819447136</v>
      </c>
      <c r="M11" s="34">
        <f>((D11/3)*(SUM(E11:G11)))</f>
        <v>3166.6666666666665</v>
      </c>
      <c r="N11" s="35">
        <f>M11/D11</f>
        <v>3166.6666666666665</v>
      </c>
      <c r="O11" s="34">
        <f>ROUNDUP(N11,2)</f>
        <v>3166.67</v>
      </c>
      <c r="P11" s="41">
        <f>O11*D11</f>
        <v>3166.67</v>
      </c>
    </row>
    <row r="12" spans="1:16" s="6" customFormat="1" ht="15.75">
      <c r="A12" s="59" t="s">
        <v>13</v>
      </c>
      <c r="B12" s="59"/>
      <c r="C12" s="59"/>
      <c r="D12" s="59"/>
      <c r="E12" s="59"/>
      <c r="F12" s="59"/>
      <c r="G12" s="59"/>
      <c r="H12" s="59"/>
      <c r="I12" s="59"/>
      <c r="J12" s="43">
        <f>SUM(P9:P11)</f>
        <v>17666.68</v>
      </c>
      <c r="K12" s="40" t="s">
        <v>10</v>
      </c>
      <c r="L12" s="40"/>
      <c r="M12" s="40"/>
      <c r="N12" s="40"/>
      <c r="O12" s="40"/>
      <c r="P12" s="39"/>
    </row>
    <row r="13" spans="1:16" ht="26.2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8" ht="15.75">
      <c r="A14" s="61"/>
      <c r="B14" s="61"/>
      <c r="C14" s="18"/>
      <c r="D14" s="18"/>
      <c r="E14" s="26"/>
      <c r="F14" s="26"/>
      <c r="G14" s="26"/>
      <c r="H14" s="8"/>
    </row>
    <row r="15" spans="1:16" s="7" customFormat="1" ht="23.2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0" s="7" customFormat="1" ht="23.25">
      <c r="A16" s="45"/>
      <c r="B16" s="46"/>
      <c r="C16" s="62"/>
      <c r="D16" s="62"/>
      <c r="E16" s="62"/>
      <c r="F16" s="64"/>
      <c r="G16" s="64"/>
      <c r="H16" s="47" t="s">
        <v>15</v>
      </c>
      <c r="I16" s="48"/>
      <c r="J16" s="48"/>
    </row>
    <row r="17" spans="1:8" s="7" customFormat="1" ht="15.75">
      <c r="A17" s="9"/>
      <c r="B17" s="9"/>
      <c r="C17" s="20"/>
      <c r="D17" s="19"/>
      <c r="E17" s="27"/>
      <c r="F17" s="10"/>
      <c r="G17" s="28"/>
      <c r="H17" s="11" t="s">
        <v>14</v>
      </c>
    </row>
    <row r="18" spans="1:8" ht="15.75">
      <c r="A18" s="55"/>
      <c r="B18" s="55"/>
      <c r="C18" s="21"/>
      <c r="D18" s="21"/>
      <c r="E18" s="29"/>
      <c r="F18" s="29"/>
      <c r="G18" s="29"/>
      <c r="H18" s="12"/>
    </row>
    <row r="19" spans="1:8" s="7" customFormat="1" ht="15.75">
      <c r="A19" s="56"/>
      <c r="B19" s="56"/>
      <c r="C19" s="56"/>
      <c r="D19" s="22"/>
      <c r="E19" s="30"/>
      <c r="F19" s="13"/>
      <c r="G19" s="57"/>
      <c r="H19" s="57"/>
    </row>
    <row r="20" spans="1:8" ht="12.75">
      <c r="A20" s="12"/>
      <c r="B20" s="16"/>
      <c r="C20" s="23"/>
      <c r="D20" s="23"/>
      <c r="E20" s="31"/>
      <c r="F20" s="31"/>
      <c r="G20" s="31"/>
      <c r="H20" s="12"/>
    </row>
    <row r="21" spans="1:8" ht="12.75">
      <c r="A21" s="12"/>
      <c r="B21" s="16"/>
      <c r="C21" s="23"/>
      <c r="D21" s="23"/>
      <c r="E21" s="31"/>
      <c r="F21" s="31"/>
      <c r="G21" s="31"/>
      <c r="H21" s="14"/>
    </row>
  </sheetData>
  <sheetProtection/>
  <mergeCells count="20">
    <mergeCell ref="A18:B18"/>
    <mergeCell ref="A19:C19"/>
    <mergeCell ref="G19:H19"/>
    <mergeCell ref="M7:P7"/>
    <mergeCell ref="A12:I12"/>
    <mergeCell ref="A13:P13"/>
    <mergeCell ref="A14:B14"/>
    <mergeCell ref="C16:E16"/>
    <mergeCell ref="A15:P15"/>
    <mergeCell ref="F16:G16"/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3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2022-06-22T02:10:46Z</cp:lastPrinted>
  <dcterms:created xsi:type="dcterms:W3CDTF">2014-01-15T18:15:09Z</dcterms:created>
  <dcterms:modified xsi:type="dcterms:W3CDTF">2022-06-22T02:10:49Z</dcterms:modified>
  <cp:category/>
  <cp:version/>
  <cp:contentType/>
  <cp:contentStatus/>
</cp:coreProperties>
</file>