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цены'!$A$1:$P$10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<sst xmlns="http://schemas.openxmlformats.org/spreadsheetml/2006/main" count="25" uniqueCount="25">
  <si>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</si>
  <si>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</si>
  <si>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</si>
  <si>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</si>
  <si>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</si>
  <si>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</si>
  <si>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</si>
  <si>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</si>
  <si>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</si>
  <si>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</si>
  <si>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</si>
  <si>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</si>
  <si>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</si>
  <si>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</si>
  <si>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</si>
  <si>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</si>
  <si>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</si>
  <si>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шт</t>
  </si>
  <si>
    <t xml:space="preserve">Итого: </t>
  </si>
  <si>
    <t>Н(М)ЦК, определяемая методом сопоставимых рыночных цен (анализа рынка)*</t>
  </si>
  <si>
    <t>Н(М)ЦК,  контракта с учетом округления цены за единицу (руб.)</t>
  </si>
  <si>
    <t xml:space="preserve">Предложение №3  </t>
  </si>
  <si>
    <t>На основании проведенного анализа рынка начальная максимальная цена единицы товара  составляет:  20 268 (двадцать тысяч двести шестьдесят восемь) рублей 00 копеек.</t>
  </si>
  <si>
    <t>Поставка противогазов фильтрующих</t>
  </si>
  <si>
    <t xml:space="preserve">Приложение № 1    к извещению                                                                     об осуществлении  закупки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</si>
</sst>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1066800</xdr:rowOff>
    </xdr:from>
    <xdr:to>
      <xdr:col>11</xdr:col>
      <xdr:colOff>942975</xdr:colOff>
      <xdr:row>3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8003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26479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</xdr:row>
      <xdr:rowOff>1885950</xdr:rowOff>
    </xdr:from>
    <xdr:to>
      <xdr:col>12</xdr:col>
      <xdr:colOff>1466850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96400" y="36195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91650" y="30861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6.00390625" style="1" customWidth="1"/>
    <col min="2" max="2" width="22.8515625" style="9" customWidth="1"/>
    <col min="3" max="3" width="8.140625" style="10" customWidth="1"/>
    <col min="4" max="4" width="9.140625" style="10" customWidth="1"/>
    <col min="5" max="5" width="14.421875" style="14" customWidth="1"/>
    <col min="6" max="6" width="14.57421875" style="14" customWidth="1"/>
    <col min="7" max="7" width="14.28125" style="1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1.00390625" style="1" customWidth="1"/>
    <col min="16" max="16" width="13.00390625" style="1" customWidth="1"/>
    <col min="17" max="16384" width="9.140625" style="1" customWidth="1"/>
  </cols>
  <sheetData>
    <row r="1" spans="13:16" ht="81.75" customHeight="1">
      <c r="M1" s="33" t="s">
        <v>24</v>
      </c>
      <c r="N1" s="34"/>
      <c r="O1" s="34"/>
      <c r="P1" s="34"/>
    </row>
    <row r="2" spans="1:16" ht="24" customHeight="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36" t="s">
        <v>0</v>
      </c>
      <c r="B3" s="36" t="s">
        <v>12</v>
      </c>
      <c r="C3" s="36" t="s">
        <v>1</v>
      </c>
      <c r="D3" s="36" t="s">
        <v>2</v>
      </c>
      <c r="E3" s="36" t="s">
        <v>3</v>
      </c>
      <c r="F3" s="36"/>
      <c r="G3" s="36"/>
      <c r="H3" s="39" t="s">
        <v>10</v>
      </c>
      <c r="I3" s="39"/>
      <c r="J3" s="40" t="s">
        <v>11</v>
      </c>
      <c r="K3" s="40"/>
      <c r="L3" s="40"/>
      <c r="M3" s="41" t="s">
        <v>19</v>
      </c>
      <c r="N3" s="41"/>
      <c r="O3" s="41"/>
      <c r="P3" s="41"/>
    </row>
    <row r="4" spans="1:16" ht="183" customHeight="1">
      <c r="A4" s="36"/>
      <c r="B4" s="36"/>
      <c r="C4" s="36"/>
      <c r="D4" s="36"/>
      <c r="E4" s="19" t="s">
        <v>14</v>
      </c>
      <c r="F4" s="19" t="s">
        <v>15</v>
      </c>
      <c r="G4" s="19" t="s">
        <v>21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22" t="s">
        <v>16</v>
      </c>
      <c r="N4" s="2" t="s">
        <v>8</v>
      </c>
      <c r="O4" s="2" t="s">
        <v>9</v>
      </c>
      <c r="P4" s="2" t="s">
        <v>20</v>
      </c>
    </row>
    <row r="5" spans="1:16" s="18" customFormat="1" ht="31.5" customHeight="1">
      <c r="A5" s="23">
        <v>1</v>
      </c>
      <c r="B5" s="49" t="s">
        <v>23</v>
      </c>
      <c r="C5" s="24" t="s">
        <v>17</v>
      </c>
      <c r="D5" s="25">
        <v>3</v>
      </c>
      <c r="E5" s="32">
        <v>6491</v>
      </c>
      <c r="F5" s="32">
        <v>7480</v>
      </c>
      <c r="G5" s="32">
        <v>6297</v>
      </c>
      <c r="H5" s="26"/>
      <c r="I5" s="26"/>
      <c r="J5" s="27">
        <f>AVERAGE(E5:G5)</f>
        <v>6756</v>
      </c>
      <c r="K5" s="28">
        <f>SQRT(((SUM((POWER(G5-J5,2)),(POWER(F5-J5,2)),(POWER(E5-J5,2)))/(COLUMNS(E5:G5)-1))))</f>
        <v>634.4611887263081</v>
      </c>
      <c r="L5" s="28">
        <f>K5/J5*100</f>
        <v>9.391077393817469</v>
      </c>
      <c r="M5" s="29">
        <f>((D5/3)*(SUM(E5:G5)))</f>
        <v>20268</v>
      </c>
      <c r="N5" s="30">
        <f>M5/D5</f>
        <v>6756</v>
      </c>
      <c r="O5" s="29">
        <f>ROUNDDOWN(N5,2)</f>
        <v>6756</v>
      </c>
      <c r="P5" s="31">
        <f>O5*D5</f>
        <v>20268</v>
      </c>
    </row>
    <row r="6" spans="1:16" s="18" customFormat="1" ht="20.25" customHeight="1">
      <c r="A6" s="37" t="s">
        <v>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1">
        <f>SUM(P5:P5)</f>
        <v>20268</v>
      </c>
    </row>
    <row r="7" spans="1:17" ht="25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8"/>
    </row>
    <row r="8" spans="1:8" ht="21" customHeight="1">
      <c r="A8" s="47"/>
      <c r="B8" s="47"/>
      <c r="C8" s="11"/>
      <c r="D8" s="11"/>
      <c r="E8" s="15"/>
      <c r="F8" s="15"/>
      <c r="G8" s="15"/>
      <c r="H8" s="5"/>
    </row>
    <row r="9" spans="1:17" s="4" customFormat="1" ht="33" customHeight="1">
      <c r="A9" s="20"/>
      <c r="B9" s="44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1"/>
    </row>
    <row r="10" spans="1:16" s="4" customFormat="1" ht="38.25" customHeight="1">
      <c r="A10" s="6"/>
      <c r="B10" s="6"/>
      <c r="C10" s="13"/>
      <c r="D10" s="12"/>
      <c r="E10" s="16"/>
      <c r="F10" s="7"/>
      <c r="G10" s="17"/>
      <c r="H10" s="8"/>
      <c r="M10" s="42"/>
      <c r="N10" s="43"/>
      <c r="O10" s="43"/>
      <c r="P10" s="43"/>
    </row>
    <row r="11" spans="2:17" ht="14.25" customHeight="1">
      <c r="B11" s="21"/>
      <c r="Q11" s="4"/>
    </row>
    <row r="12" ht="14.25" customHeight="1"/>
    <row r="13" ht="14.25" customHeight="1"/>
    <row r="14" ht="14.25" customHeight="1"/>
    <row r="15" ht="14.25" customHeight="1"/>
    <row r="16" ht="14.25" customHeight="1"/>
  </sheetData>
  <sheetProtection/>
  <mergeCells count="15">
    <mergeCell ref="M10:P10"/>
    <mergeCell ref="B9:P9"/>
    <mergeCell ref="A8:B8"/>
    <mergeCell ref="A2:P2"/>
    <mergeCell ref="A3:A4"/>
    <mergeCell ref="B3:B4"/>
    <mergeCell ref="C3:C4"/>
    <mergeCell ref="M1:P1"/>
    <mergeCell ref="A7:P7"/>
    <mergeCell ref="D3:D4"/>
    <mergeCell ref="A6:O6"/>
    <mergeCell ref="E3:G3"/>
    <mergeCell ref="H3:I3"/>
    <mergeCell ref="J3:L3"/>
    <mergeCell ref="M3:P3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2022-04-14T07:13:56Z</cp:lastPrinted>
  <dcterms:created xsi:type="dcterms:W3CDTF">2014-01-15T18:15:09Z</dcterms:created>
  <dcterms:modified xsi:type="dcterms:W3CDTF">2022-04-14T07:14:20Z</dcterms:modified>
  <cp:category/>
  <cp:version/>
  <cp:contentType/>
  <cp:contentStatus/>
</cp:coreProperties>
</file>