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цены'!$A$5:$P$39</definedName>
  </definedNames>
  <calcPr fullCalcOnLoad="1"/>
</workbook>
</file>

<file path=xl/sharedStrings.xml><?xml version="1.0" encoding="utf-8"?>
<sst xmlns="http://schemas.openxmlformats.org/spreadsheetml/2006/main" count="75" uniqueCount="52">
  <si>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</si>
  <si>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</si>
  <si>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</si>
  <si>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</si>
  <si>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</si>
  <si>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</si>
  <si>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</si>
  <si>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</si>
  <si>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</si>
  <si>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</si>
  <si>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</si>
  <si>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</si>
  <si>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</si>
  <si>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</si>
  <si>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</si>
  <si>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</si>
  <si>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</si>
  <si>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</si>
  <si>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определяемая методом сопоставимых рыночных цен (анализа рынка)*</t>
  </si>
  <si>
    <t>В результате проведенного расчета Н(М)ЦК  составила:</t>
  </si>
  <si>
    <t>Коммерческое предложение №3  .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</si>
  <si>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</si>
  <si>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</si>
  <si>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</si>
  <si>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 xml:space="preserve">Приложение № 2 к Извещению 
об осуществлении закупки № ______________
</t>
  </si>
  <si>
    <t>папка картонная (регистратор) 80-82мм</t>
  </si>
  <si>
    <t>шт</t>
  </si>
  <si>
    <t>папка картонная (регистратор) 35-50 мм</t>
  </si>
  <si>
    <t>папка картонная (завязка)</t>
  </si>
  <si>
    <t>папка картонная (скоросшиватель)</t>
  </si>
  <si>
    <t>папка пластикова (прозрачный верх)</t>
  </si>
  <si>
    <t>папка картонная  (папка обложка без скоросшивателя)</t>
  </si>
  <si>
    <t>доска планшет</t>
  </si>
  <si>
    <t>средство корректирующее (жидкость)</t>
  </si>
  <si>
    <t>средство корректирующее (лента)</t>
  </si>
  <si>
    <t>краска штемпельная</t>
  </si>
  <si>
    <t>блок для записей               ( непроклеенный)</t>
  </si>
  <si>
    <t>блок для записей ( с клеевым краем)</t>
  </si>
  <si>
    <t>клейкие закладки пластиковые</t>
  </si>
  <si>
    <t>уп</t>
  </si>
  <si>
    <t>файл-вкладыш (мультифор)</t>
  </si>
  <si>
    <t>папка пластиковая (скоросшиватель)</t>
  </si>
  <si>
    <t>папка пластиковая (зажим)</t>
  </si>
  <si>
    <t>папка пластиковая на резинках</t>
  </si>
  <si>
    <t>папка пластиковая (угол)</t>
  </si>
  <si>
    <t>папка пластиковая (кнопка)</t>
  </si>
  <si>
    <t>лоток для бумаги пластиковый (вертикальный)</t>
  </si>
  <si>
    <t>лоток для бумаги пластиковый (горизонтальный)</t>
  </si>
  <si>
    <t>ежедневник недатированный</t>
  </si>
  <si>
    <t>клейкая канцелярская лента (скотч 50 мм)</t>
  </si>
  <si>
    <t>клейкая канцелярская лента (скотч 19 мм)</t>
  </si>
  <si>
    <t>гель для увлажнения пальцев (силикагели)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</si>
</sst>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7051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1504950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33337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32099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85" zoomScaleNormal="85" zoomScaleSheetLayoutView="100" zoomScalePageLayoutView="0" workbookViewId="0" topLeftCell="A1">
      <selection activeCell="A35" sqref="A35:P35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59" t="s">
        <v>24</v>
      </c>
      <c r="M1" s="59"/>
      <c r="N1" s="59"/>
      <c r="O1" s="59"/>
      <c r="P1" s="59"/>
    </row>
    <row r="2" spans="12:16" ht="45.75" customHeight="1">
      <c r="L2" s="59"/>
      <c r="M2" s="59"/>
      <c r="N2" s="59"/>
      <c r="O2" s="59"/>
      <c r="P2" s="59"/>
    </row>
    <row r="3" spans="12:16" ht="12.75" customHeight="1" hidden="1">
      <c r="L3" s="59"/>
      <c r="M3" s="59"/>
      <c r="N3" s="59"/>
      <c r="O3" s="59"/>
      <c r="P3" s="59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8"/>
      <c r="M5" s="58"/>
      <c r="N5" s="58"/>
      <c r="O5" s="58"/>
      <c r="P5" s="58"/>
    </row>
    <row r="6" spans="1:16" ht="41.25" customHeight="1">
      <c r="A6" s="60" t="s">
        <v>17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30.75" customHeight="1">
      <c r="A7" s="61" t="s">
        <v>0</v>
      </c>
      <c r="B7" s="61" t="s">
        <v>16</v>
      </c>
      <c r="C7" s="61" t="s">
        <v>1</v>
      </c>
      <c r="D7" s="61" t="s">
        <v>2</v>
      </c>
      <c r="E7" s="61" t="s">
        <v>3</v>
      </c>
      <c r="F7" s="61"/>
      <c r="G7" s="61"/>
      <c r="H7" s="62" t="s">
        <v>12</v>
      </c>
      <c r="I7" s="62"/>
      <c r="J7" s="63" t="s">
        <v>15</v>
      </c>
      <c r="K7" s="63"/>
      <c r="L7" s="63"/>
      <c r="M7" s="50" t="s">
        <v>18</v>
      </c>
      <c r="N7" s="50"/>
      <c r="O7" s="50"/>
      <c r="P7" s="50"/>
    </row>
    <row r="8" spans="1:16" ht="196.5" customHeight="1">
      <c r="A8" s="61"/>
      <c r="B8" s="61"/>
      <c r="C8" s="61"/>
      <c r="D8" s="61"/>
      <c r="E8" s="37" t="s">
        <v>22</v>
      </c>
      <c r="F8" s="37" t="s">
        <v>21</v>
      </c>
      <c r="G8" s="37" t="s">
        <v>20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23</v>
      </c>
    </row>
    <row r="9" spans="1:16" s="36" customFormat="1" ht="25.5">
      <c r="A9" s="41">
        <v>1</v>
      </c>
      <c r="B9" s="64" t="s">
        <v>25</v>
      </c>
      <c r="C9" s="65" t="s">
        <v>26</v>
      </c>
      <c r="D9" s="66">
        <v>55</v>
      </c>
      <c r="E9" s="24">
        <v>294.14</v>
      </c>
      <c r="F9" s="24">
        <v>277.33</v>
      </c>
      <c r="G9" s="24">
        <v>279.01</v>
      </c>
      <c r="H9" s="24"/>
      <c r="I9" s="24"/>
      <c r="J9" s="32">
        <f>AVERAGE(E9:G9)</f>
        <v>283.49333333333334</v>
      </c>
      <c r="K9" s="33">
        <f>SQRT(((SUM((POWER(G9-J9,2)),(POWER(F9-J9,2)),(POWER(E9-J9,2)))/(COLUMNS(E9:G9)-1))))</f>
        <v>9.258468195837438</v>
      </c>
      <c r="L9" s="33">
        <f>K9/J9*100</f>
        <v>3.2658504124156136</v>
      </c>
      <c r="M9" s="34">
        <f>((D9/3)*(SUM(E9:G9)))</f>
        <v>15592.133333333333</v>
      </c>
      <c r="N9" s="35">
        <f>M9/D9</f>
        <v>283.49333333333334</v>
      </c>
      <c r="O9" s="34">
        <f>ROUNDDOWN(N9,2)</f>
        <v>283.49</v>
      </c>
      <c r="P9" s="40">
        <f>O9*D9</f>
        <v>15591.95</v>
      </c>
    </row>
    <row r="10" spans="1:16" s="36" customFormat="1" ht="25.5">
      <c r="A10" s="41">
        <v>2</v>
      </c>
      <c r="B10" s="64" t="s">
        <v>27</v>
      </c>
      <c r="C10" s="65" t="s">
        <v>26</v>
      </c>
      <c r="D10" s="66">
        <v>56</v>
      </c>
      <c r="E10" s="24">
        <v>211.19</v>
      </c>
      <c r="F10" s="24">
        <v>213.13</v>
      </c>
      <c r="G10" s="24">
        <v>214.42</v>
      </c>
      <c r="H10" s="24"/>
      <c r="I10" s="24"/>
      <c r="J10" s="32">
        <f aca="true" t="shared" si="0" ref="J10:J33">AVERAGE(E10:G10)</f>
        <v>212.91333333333333</v>
      </c>
      <c r="K10" s="33">
        <f aca="true" t="shared" si="1" ref="K10:K33">SQRT(((SUM((POWER(G10-J10,2)),(POWER(F10-J10,2)),(POWER(E10-J10,2)))/(COLUMNS(E10:G10)-1))))</f>
        <v>1.6258638729405723</v>
      </c>
      <c r="L10" s="33">
        <f aca="true" t="shared" si="2" ref="L10:L33">K10/J10*100</f>
        <v>0.7636270812571183</v>
      </c>
      <c r="M10" s="34">
        <f aca="true" t="shared" si="3" ref="M10:M33">((D10/3)*(SUM(E10:G10)))</f>
        <v>11923.146666666667</v>
      </c>
      <c r="N10" s="35">
        <f aca="true" t="shared" si="4" ref="N10:N33">M10/D10</f>
        <v>212.91333333333336</v>
      </c>
      <c r="O10" s="34">
        <f aca="true" t="shared" si="5" ref="O10:O33">ROUNDDOWN(N10,2)</f>
        <v>212.91</v>
      </c>
      <c r="P10" s="40">
        <f aca="true" t="shared" si="6" ref="P10:P33">O10*D10</f>
        <v>11922.96</v>
      </c>
    </row>
    <row r="11" spans="1:16" s="36" customFormat="1" ht="25.5">
      <c r="A11" s="41">
        <v>3</v>
      </c>
      <c r="B11" s="64" t="s">
        <v>28</v>
      </c>
      <c r="C11" s="65" t="s">
        <v>26</v>
      </c>
      <c r="D11" s="66">
        <v>1180</v>
      </c>
      <c r="E11" s="24">
        <v>20.25</v>
      </c>
      <c r="F11" s="24">
        <v>19.09</v>
      </c>
      <c r="G11" s="24">
        <v>21.11</v>
      </c>
      <c r="H11" s="24"/>
      <c r="I11" s="24"/>
      <c r="J11" s="32">
        <f t="shared" si="0"/>
        <v>20.150000000000002</v>
      </c>
      <c r="K11" s="33">
        <f t="shared" si="1"/>
        <v>1.0137060717979347</v>
      </c>
      <c r="L11" s="33">
        <f t="shared" si="2"/>
        <v>5.030799363761462</v>
      </c>
      <c r="M11" s="34">
        <f t="shared" si="3"/>
        <v>23777</v>
      </c>
      <c r="N11" s="35">
        <f t="shared" si="4"/>
        <v>20.15</v>
      </c>
      <c r="O11" s="34">
        <f t="shared" si="5"/>
        <v>20.15</v>
      </c>
      <c r="P11" s="40">
        <f t="shared" si="6"/>
        <v>23777</v>
      </c>
    </row>
    <row r="12" spans="1:16" s="36" customFormat="1" ht="25.5">
      <c r="A12" s="41">
        <v>4</v>
      </c>
      <c r="B12" s="64" t="s">
        <v>29</v>
      </c>
      <c r="C12" s="65" t="s">
        <v>26</v>
      </c>
      <c r="D12" s="66">
        <v>520</v>
      </c>
      <c r="E12" s="24">
        <v>17.68</v>
      </c>
      <c r="F12" s="24">
        <v>16.66</v>
      </c>
      <c r="G12" s="24">
        <v>16.76</v>
      </c>
      <c r="H12" s="24"/>
      <c r="I12" s="24"/>
      <c r="J12" s="32">
        <f t="shared" si="0"/>
        <v>17.033333333333335</v>
      </c>
      <c r="K12" s="33">
        <f t="shared" si="1"/>
        <v>0.5622573550726861</v>
      </c>
      <c r="L12" s="33">
        <f t="shared" si="2"/>
        <v>3.3009238066889592</v>
      </c>
      <c r="M12" s="34">
        <f t="shared" si="3"/>
        <v>8857.333333333336</v>
      </c>
      <c r="N12" s="35">
        <f t="shared" si="4"/>
        <v>17.03333333333334</v>
      </c>
      <c r="O12" s="34">
        <f t="shared" si="5"/>
        <v>17.03</v>
      </c>
      <c r="P12" s="40">
        <f t="shared" si="6"/>
        <v>8855.6</v>
      </c>
    </row>
    <row r="13" spans="1:16" s="36" customFormat="1" ht="25.5">
      <c r="A13" s="41">
        <v>5</v>
      </c>
      <c r="B13" s="64" t="s">
        <v>30</v>
      </c>
      <c r="C13" s="65" t="s">
        <v>26</v>
      </c>
      <c r="D13" s="66">
        <v>62</v>
      </c>
      <c r="E13" s="24">
        <v>15.17</v>
      </c>
      <c r="F13" s="24">
        <v>14.3</v>
      </c>
      <c r="G13" s="24">
        <v>14.39</v>
      </c>
      <c r="H13" s="24"/>
      <c r="I13" s="24"/>
      <c r="J13" s="32">
        <f t="shared" si="0"/>
        <v>14.62</v>
      </c>
      <c r="K13" s="33">
        <f t="shared" si="1"/>
        <v>0.47843494855622704</v>
      </c>
      <c r="L13" s="33">
        <f t="shared" si="2"/>
        <v>3.272468868373646</v>
      </c>
      <c r="M13" s="34">
        <f t="shared" si="3"/>
        <v>906.44</v>
      </c>
      <c r="N13" s="35">
        <f t="shared" si="4"/>
        <v>14.620000000000001</v>
      </c>
      <c r="O13" s="34">
        <f t="shared" si="5"/>
        <v>14.62</v>
      </c>
      <c r="P13" s="40">
        <f t="shared" si="6"/>
        <v>906.4399999999999</v>
      </c>
    </row>
    <row r="14" spans="1:16" s="36" customFormat="1" ht="38.25">
      <c r="A14" s="41">
        <v>6</v>
      </c>
      <c r="B14" s="64" t="s">
        <v>31</v>
      </c>
      <c r="C14" s="65" t="s">
        <v>26</v>
      </c>
      <c r="D14" s="66">
        <v>200</v>
      </c>
      <c r="E14" s="24">
        <v>12.92</v>
      </c>
      <c r="F14" s="24">
        <v>12.17</v>
      </c>
      <c r="G14" s="24">
        <v>13.47</v>
      </c>
      <c r="H14" s="24"/>
      <c r="I14" s="24"/>
      <c r="J14" s="32">
        <f t="shared" si="0"/>
        <v>12.853333333333333</v>
      </c>
      <c r="K14" s="33">
        <f t="shared" si="1"/>
        <v>0.6525590650150634</v>
      </c>
      <c r="L14" s="33">
        <f t="shared" si="2"/>
        <v>5.076963680096449</v>
      </c>
      <c r="M14" s="34">
        <f t="shared" si="3"/>
        <v>2570.666666666667</v>
      </c>
      <c r="N14" s="35">
        <f t="shared" si="4"/>
        <v>12.853333333333335</v>
      </c>
      <c r="O14" s="34">
        <f t="shared" si="5"/>
        <v>12.85</v>
      </c>
      <c r="P14" s="40">
        <f t="shared" si="6"/>
        <v>2570</v>
      </c>
    </row>
    <row r="15" spans="1:16" s="36" customFormat="1" ht="15.75">
      <c r="A15" s="41">
        <v>7</v>
      </c>
      <c r="B15" s="64" t="s">
        <v>32</v>
      </c>
      <c r="C15" s="65" t="s">
        <v>26</v>
      </c>
      <c r="D15" s="66">
        <v>6</v>
      </c>
      <c r="E15" s="24">
        <v>187.97</v>
      </c>
      <c r="F15" s="24">
        <v>177.22</v>
      </c>
      <c r="G15" s="24">
        <v>178.3</v>
      </c>
      <c r="H15" s="24"/>
      <c r="I15" s="24"/>
      <c r="J15" s="32">
        <f t="shared" si="0"/>
        <v>181.16333333333333</v>
      </c>
      <c r="K15" s="33">
        <f t="shared" si="1"/>
        <v>5.919428463401961</v>
      </c>
      <c r="L15" s="33">
        <f t="shared" si="2"/>
        <v>3.267453934792891</v>
      </c>
      <c r="M15" s="34">
        <f t="shared" si="3"/>
        <v>1086.98</v>
      </c>
      <c r="N15" s="35">
        <f t="shared" si="4"/>
        <v>181.16333333333333</v>
      </c>
      <c r="O15" s="34">
        <f t="shared" si="5"/>
        <v>181.16</v>
      </c>
      <c r="P15" s="40">
        <f t="shared" si="6"/>
        <v>1086.96</v>
      </c>
    </row>
    <row r="16" spans="1:16" s="36" customFormat="1" ht="38.25">
      <c r="A16" s="41">
        <v>8</v>
      </c>
      <c r="B16" s="64" t="s">
        <v>33</v>
      </c>
      <c r="C16" s="65" t="s">
        <v>26</v>
      </c>
      <c r="D16" s="66">
        <v>9</v>
      </c>
      <c r="E16" s="24">
        <v>40.3</v>
      </c>
      <c r="F16" s="24">
        <v>37.99</v>
      </c>
      <c r="G16" s="24">
        <v>40.45</v>
      </c>
      <c r="H16" s="24"/>
      <c r="I16" s="24"/>
      <c r="J16" s="32">
        <f t="shared" si="0"/>
        <v>39.58</v>
      </c>
      <c r="K16" s="33">
        <f t="shared" si="1"/>
        <v>1.3790213921473435</v>
      </c>
      <c r="L16" s="33">
        <f t="shared" si="2"/>
        <v>3.484136918007437</v>
      </c>
      <c r="M16" s="34">
        <f t="shared" si="3"/>
        <v>356.21999999999997</v>
      </c>
      <c r="N16" s="35">
        <f t="shared" si="4"/>
        <v>39.58</v>
      </c>
      <c r="O16" s="34">
        <f t="shared" si="5"/>
        <v>39.58</v>
      </c>
      <c r="P16" s="40">
        <f t="shared" si="6"/>
        <v>356.21999999999997</v>
      </c>
    </row>
    <row r="17" spans="1:16" s="36" customFormat="1" ht="38.25">
      <c r="A17" s="41">
        <v>9</v>
      </c>
      <c r="B17" s="64" t="s">
        <v>34</v>
      </c>
      <c r="C17" s="65" t="s">
        <v>26</v>
      </c>
      <c r="D17" s="66">
        <v>134</v>
      </c>
      <c r="E17" s="24">
        <v>95.9</v>
      </c>
      <c r="F17" s="24">
        <v>90.42</v>
      </c>
      <c r="G17" s="24">
        <v>90.96</v>
      </c>
      <c r="H17" s="24"/>
      <c r="I17" s="24"/>
      <c r="J17" s="32">
        <f t="shared" si="0"/>
        <v>92.42666666666666</v>
      </c>
      <c r="K17" s="33">
        <f t="shared" si="1"/>
        <v>3.02008829892991</v>
      </c>
      <c r="L17" s="33">
        <f t="shared" si="2"/>
        <v>3.267550813902817</v>
      </c>
      <c r="M17" s="34">
        <f t="shared" si="3"/>
        <v>12385.173333333332</v>
      </c>
      <c r="N17" s="35">
        <f t="shared" si="4"/>
        <v>92.42666666666666</v>
      </c>
      <c r="O17" s="34">
        <f t="shared" si="5"/>
        <v>92.42</v>
      </c>
      <c r="P17" s="40">
        <f t="shared" si="6"/>
        <v>12384.28</v>
      </c>
    </row>
    <row r="18" spans="1:16" s="36" customFormat="1" ht="15.75">
      <c r="A18" s="41">
        <v>10</v>
      </c>
      <c r="B18" s="64" t="s">
        <v>35</v>
      </c>
      <c r="C18" s="65" t="s">
        <v>26</v>
      </c>
      <c r="D18" s="66">
        <v>17</v>
      </c>
      <c r="E18" s="24">
        <v>50.51</v>
      </c>
      <c r="F18" s="24">
        <v>47.61</v>
      </c>
      <c r="G18" s="24">
        <v>47.9</v>
      </c>
      <c r="H18" s="24"/>
      <c r="I18" s="24"/>
      <c r="J18" s="32">
        <f t="shared" si="0"/>
        <v>48.67333333333334</v>
      </c>
      <c r="K18" s="33">
        <f t="shared" si="1"/>
        <v>1.5971954587129689</v>
      </c>
      <c r="L18" s="33">
        <f t="shared" si="2"/>
        <v>3.2814589618811847</v>
      </c>
      <c r="M18" s="34">
        <f t="shared" si="3"/>
        <v>827.4466666666667</v>
      </c>
      <c r="N18" s="35">
        <f t="shared" si="4"/>
        <v>48.67333333333334</v>
      </c>
      <c r="O18" s="34">
        <f t="shared" si="5"/>
        <v>48.67</v>
      </c>
      <c r="P18" s="40">
        <f t="shared" si="6"/>
        <v>827.39</v>
      </c>
    </row>
    <row r="19" spans="1:16" s="36" customFormat="1" ht="25.5">
      <c r="A19" s="41">
        <v>11</v>
      </c>
      <c r="B19" s="64" t="s">
        <v>36</v>
      </c>
      <c r="C19" s="65" t="s">
        <v>26</v>
      </c>
      <c r="D19" s="66">
        <v>98</v>
      </c>
      <c r="E19" s="24">
        <v>70.61</v>
      </c>
      <c r="F19" s="24">
        <v>66.57</v>
      </c>
      <c r="G19" s="24">
        <v>70.01</v>
      </c>
      <c r="H19" s="24"/>
      <c r="I19" s="24"/>
      <c r="J19" s="32">
        <f t="shared" si="0"/>
        <v>69.06333333333333</v>
      </c>
      <c r="K19" s="33">
        <f t="shared" si="1"/>
        <v>2.180030580825268</v>
      </c>
      <c r="L19" s="33">
        <f t="shared" si="2"/>
        <v>3.1565672776078975</v>
      </c>
      <c r="M19" s="34">
        <f t="shared" si="3"/>
        <v>6768.206666666666</v>
      </c>
      <c r="N19" s="35">
        <f t="shared" si="4"/>
        <v>69.06333333333333</v>
      </c>
      <c r="O19" s="34">
        <f t="shared" si="5"/>
        <v>69.06</v>
      </c>
      <c r="P19" s="40">
        <f t="shared" si="6"/>
        <v>6767.88</v>
      </c>
    </row>
    <row r="20" spans="1:16" s="36" customFormat="1" ht="25.5">
      <c r="A20" s="41">
        <v>12</v>
      </c>
      <c r="B20" s="64" t="s">
        <v>37</v>
      </c>
      <c r="C20" s="65" t="s">
        <v>26</v>
      </c>
      <c r="D20" s="66">
        <v>134</v>
      </c>
      <c r="E20" s="24">
        <v>65.96</v>
      </c>
      <c r="F20" s="24">
        <v>62.18</v>
      </c>
      <c r="G20" s="24">
        <v>62.56</v>
      </c>
      <c r="H20" s="24"/>
      <c r="I20" s="24"/>
      <c r="J20" s="32">
        <f t="shared" si="0"/>
        <v>63.56666666666666</v>
      </c>
      <c r="K20" s="33">
        <f t="shared" si="1"/>
        <v>2.081377748832085</v>
      </c>
      <c r="L20" s="33">
        <f t="shared" si="2"/>
        <v>3.2743226253257762</v>
      </c>
      <c r="M20" s="34">
        <f t="shared" si="3"/>
        <v>8517.933333333332</v>
      </c>
      <c r="N20" s="35">
        <f t="shared" si="4"/>
        <v>63.56666666666666</v>
      </c>
      <c r="O20" s="34">
        <f t="shared" si="5"/>
        <v>63.56</v>
      </c>
      <c r="P20" s="40">
        <f t="shared" si="6"/>
        <v>8517.04</v>
      </c>
    </row>
    <row r="21" spans="1:16" s="36" customFormat="1" ht="25.5">
      <c r="A21" s="41">
        <v>13</v>
      </c>
      <c r="B21" s="64" t="s">
        <v>38</v>
      </c>
      <c r="C21" s="65" t="s">
        <v>39</v>
      </c>
      <c r="D21" s="66">
        <v>122</v>
      </c>
      <c r="E21" s="24">
        <v>89.83</v>
      </c>
      <c r="F21" s="24">
        <v>84.69</v>
      </c>
      <c r="G21" s="24">
        <v>85.2</v>
      </c>
      <c r="H21" s="24"/>
      <c r="I21" s="24"/>
      <c r="J21" s="32">
        <f t="shared" si="0"/>
        <v>86.57333333333332</v>
      </c>
      <c r="K21" s="33">
        <f t="shared" si="1"/>
        <v>2.8318604014557867</v>
      </c>
      <c r="L21" s="33">
        <f t="shared" si="2"/>
        <v>3.2710539058860935</v>
      </c>
      <c r="M21" s="34">
        <f t="shared" si="3"/>
        <v>10561.946666666665</v>
      </c>
      <c r="N21" s="35">
        <f t="shared" si="4"/>
        <v>86.57333333333332</v>
      </c>
      <c r="O21" s="34">
        <f t="shared" si="5"/>
        <v>86.57</v>
      </c>
      <c r="P21" s="40">
        <f t="shared" si="6"/>
        <v>10561.539999999999</v>
      </c>
    </row>
    <row r="22" spans="1:16" s="36" customFormat="1" ht="25.5">
      <c r="A22" s="41">
        <v>14</v>
      </c>
      <c r="B22" s="64" t="s">
        <v>40</v>
      </c>
      <c r="C22" s="65" t="s">
        <v>39</v>
      </c>
      <c r="D22" s="66">
        <v>64</v>
      </c>
      <c r="E22" s="24">
        <v>318.05</v>
      </c>
      <c r="F22" s="24">
        <v>299.87</v>
      </c>
      <c r="G22" s="24">
        <v>301.68</v>
      </c>
      <c r="H22" s="24"/>
      <c r="I22" s="24"/>
      <c r="J22" s="32">
        <f t="shared" si="0"/>
        <v>306.53333333333336</v>
      </c>
      <c r="K22" s="33">
        <f t="shared" si="1"/>
        <v>10.014700860901108</v>
      </c>
      <c r="L22" s="33">
        <f t="shared" si="2"/>
        <v>3.267083795422284</v>
      </c>
      <c r="M22" s="34">
        <f t="shared" si="3"/>
        <v>19618.133333333335</v>
      </c>
      <c r="N22" s="35">
        <f t="shared" si="4"/>
        <v>306.53333333333336</v>
      </c>
      <c r="O22" s="34">
        <f t="shared" si="5"/>
        <v>306.53</v>
      </c>
      <c r="P22" s="40">
        <f t="shared" si="6"/>
        <v>19617.92</v>
      </c>
    </row>
    <row r="23" spans="1:16" s="36" customFormat="1" ht="25.5">
      <c r="A23" s="41">
        <v>15</v>
      </c>
      <c r="B23" s="64" t="s">
        <v>41</v>
      </c>
      <c r="C23" s="65" t="s">
        <v>26</v>
      </c>
      <c r="D23" s="66">
        <v>45</v>
      </c>
      <c r="E23" s="24">
        <v>117.29</v>
      </c>
      <c r="F23" s="24">
        <v>110.58</v>
      </c>
      <c r="G23" s="24">
        <v>111.25</v>
      </c>
      <c r="H23" s="24"/>
      <c r="I23" s="24"/>
      <c r="J23" s="32">
        <f t="shared" si="0"/>
        <v>113.04</v>
      </c>
      <c r="K23" s="33">
        <f t="shared" si="1"/>
        <v>3.6958219654090523</v>
      </c>
      <c r="L23" s="33">
        <f t="shared" si="2"/>
        <v>3.2694815688332026</v>
      </c>
      <c r="M23" s="34">
        <f t="shared" si="3"/>
        <v>5086.8</v>
      </c>
      <c r="N23" s="35">
        <f t="shared" si="4"/>
        <v>113.04</v>
      </c>
      <c r="O23" s="34">
        <f t="shared" si="5"/>
        <v>113.04</v>
      </c>
      <c r="P23" s="40">
        <f t="shared" si="6"/>
        <v>5086.8</v>
      </c>
    </row>
    <row r="24" spans="1:16" s="36" customFormat="1" ht="25.5">
      <c r="A24" s="41">
        <v>16</v>
      </c>
      <c r="B24" s="64" t="s">
        <v>42</v>
      </c>
      <c r="C24" s="65" t="s">
        <v>26</v>
      </c>
      <c r="D24" s="66">
        <v>71</v>
      </c>
      <c r="E24" s="24">
        <v>77.49</v>
      </c>
      <c r="F24" s="24">
        <v>73.06</v>
      </c>
      <c r="G24" s="24">
        <v>73.5</v>
      </c>
      <c r="H24" s="24"/>
      <c r="I24" s="24"/>
      <c r="J24" s="32">
        <f t="shared" si="0"/>
        <v>74.68333333333334</v>
      </c>
      <c r="K24" s="33">
        <f t="shared" si="1"/>
        <v>2.440580532031942</v>
      </c>
      <c r="L24" s="33">
        <f t="shared" si="2"/>
        <v>3.267905197989656</v>
      </c>
      <c r="M24" s="34">
        <f t="shared" si="3"/>
        <v>5302.516666666667</v>
      </c>
      <c r="N24" s="35">
        <f t="shared" si="4"/>
        <v>74.68333333333334</v>
      </c>
      <c r="O24" s="34">
        <f t="shared" si="5"/>
        <v>74.68</v>
      </c>
      <c r="P24" s="40">
        <f t="shared" si="6"/>
        <v>5302.280000000001</v>
      </c>
    </row>
    <row r="25" spans="1:16" s="36" customFormat="1" ht="25.5">
      <c r="A25" s="41">
        <v>17</v>
      </c>
      <c r="B25" s="64" t="s">
        <v>43</v>
      </c>
      <c r="C25" s="65" t="s">
        <v>26</v>
      </c>
      <c r="D25" s="66">
        <v>21</v>
      </c>
      <c r="E25" s="24">
        <v>85.44</v>
      </c>
      <c r="F25" s="24">
        <v>80.55</v>
      </c>
      <c r="G25" s="24">
        <v>81.04</v>
      </c>
      <c r="H25" s="24"/>
      <c r="I25" s="24"/>
      <c r="J25" s="32">
        <f t="shared" si="0"/>
        <v>82.34333333333335</v>
      </c>
      <c r="K25" s="33">
        <f t="shared" si="1"/>
        <v>2.6929599576178855</v>
      </c>
      <c r="L25" s="33">
        <f t="shared" si="2"/>
        <v>3.27040435285336</v>
      </c>
      <c r="M25" s="34">
        <f t="shared" si="3"/>
        <v>1729.2100000000003</v>
      </c>
      <c r="N25" s="35">
        <f t="shared" si="4"/>
        <v>82.34333333333335</v>
      </c>
      <c r="O25" s="34">
        <f t="shared" si="5"/>
        <v>82.34</v>
      </c>
      <c r="P25" s="40">
        <f t="shared" si="6"/>
        <v>1729.14</v>
      </c>
    </row>
    <row r="26" spans="1:16" s="36" customFormat="1" ht="25.5">
      <c r="A26" s="41">
        <v>18</v>
      </c>
      <c r="B26" s="64" t="s">
        <v>44</v>
      </c>
      <c r="C26" s="65" t="s">
        <v>26</v>
      </c>
      <c r="D26" s="66">
        <v>359</v>
      </c>
      <c r="E26" s="24">
        <v>12.92</v>
      </c>
      <c r="F26" s="24">
        <v>12.17</v>
      </c>
      <c r="G26" s="24">
        <v>12.25</v>
      </c>
      <c r="H26" s="24"/>
      <c r="I26" s="24"/>
      <c r="J26" s="32">
        <f t="shared" si="0"/>
        <v>12.446666666666667</v>
      </c>
      <c r="K26" s="33">
        <f t="shared" si="1"/>
        <v>0.4118656738954259</v>
      </c>
      <c r="L26" s="33">
        <f t="shared" si="2"/>
        <v>3.309043978806314</v>
      </c>
      <c r="M26" s="34">
        <f t="shared" si="3"/>
        <v>4468.3533333333335</v>
      </c>
      <c r="N26" s="35">
        <f t="shared" si="4"/>
        <v>12.446666666666667</v>
      </c>
      <c r="O26" s="34">
        <f t="shared" si="5"/>
        <v>12.44</v>
      </c>
      <c r="P26" s="40">
        <f t="shared" si="6"/>
        <v>4465.96</v>
      </c>
    </row>
    <row r="27" spans="1:16" s="36" customFormat="1" ht="25.5">
      <c r="A27" s="41">
        <v>19</v>
      </c>
      <c r="B27" s="64" t="s">
        <v>45</v>
      </c>
      <c r="C27" s="65" t="s">
        <v>26</v>
      </c>
      <c r="D27" s="66">
        <v>46</v>
      </c>
      <c r="E27" s="24">
        <v>35.53</v>
      </c>
      <c r="F27" s="24">
        <v>33.49</v>
      </c>
      <c r="G27" s="24">
        <v>34.52</v>
      </c>
      <c r="H27" s="24"/>
      <c r="I27" s="24"/>
      <c r="J27" s="32">
        <f t="shared" si="0"/>
        <v>34.51333333333334</v>
      </c>
      <c r="K27" s="33">
        <f t="shared" si="1"/>
        <v>1.0200163397384046</v>
      </c>
      <c r="L27" s="33">
        <f t="shared" si="2"/>
        <v>2.9554269067174164</v>
      </c>
      <c r="M27" s="34">
        <f t="shared" si="3"/>
        <v>1587.6133333333337</v>
      </c>
      <c r="N27" s="35">
        <f t="shared" si="4"/>
        <v>34.51333333333334</v>
      </c>
      <c r="O27" s="34">
        <f t="shared" si="5"/>
        <v>34.51</v>
      </c>
      <c r="P27" s="40">
        <f t="shared" si="6"/>
        <v>1587.4599999999998</v>
      </c>
    </row>
    <row r="28" spans="1:16" s="36" customFormat="1" ht="38.25">
      <c r="A28" s="41">
        <v>20</v>
      </c>
      <c r="B28" s="64" t="s">
        <v>46</v>
      </c>
      <c r="C28" s="65" t="s">
        <v>26</v>
      </c>
      <c r="D28" s="66">
        <v>16</v>
      </c>
      <c r="E28" s="24">
        <v>182.98</v>
      </c>
      <c r="F28" s="24">
        <v>172.52</v>
      </c>
      <c r="G28" s="24">
        <v>173.56</v>
      </c>
      <c r="H28" s="24"/>
      <c r="I28" s="24"/>
      <c r="J28" s="32">
        <f t="shared" si="0"/>
        <v>176.35333333333332</v>
      </c>
      <c r="K28" s="33">
        <f t="shared" si="1"/>
        <v>5.76237219670278</v>
      </c>
      <c r="L28" s="33">
        <f t="shared" si="2"/>
        <v>3.2675153272045407</v>
      </c>
      <c r="M28" s="34">
        <f t="shared" si="3"/>
        <v>2821.6533333333327</v>
      </c>
      <c r="N28" s="35">
        <f t="shared" si="4"/>
        <v>176.3533333333333</v>
      </c>
      <c r="O28" s="34">
        <f t="shared" si="5"/>
        <v>176.35</v>
      </c>
      <c r="P28" s="40">
        <f t="shared" si="6"/>
        <v>2821.6</v>
      </c>
    </row>
    <row r="29" spans="1:16" s="36" customFormat="1" ht="38.25">
      <c r="A29" s="41">
        <v>21</v>
      </c>
      <c r="B29" s="64" t="s">
        <v>47</v>
      </c>
      <c r="C29" s="65" t="s">
        <v>26</v>
      </c>
      <c r="D29" s="66">
        <v>7</v>
      </c>
      <c r="E29" s="24">
        <v>288.33</v>
      </c>
      <c r="F29" s="24">
        <v>271.85</v>
      </c>
      <c r="G29" s="24">
        <v>273.5</v>
      </c>
      <c r="H29" s="24"/>
      <c r="I29" s="24"/>
      <c r="J29" s="32">
        <f t="shared" si="0"/>
        <v>277.8933333333334</v>
      </c>
      <c r="K29" s="33">
        <f t="shared" si="1"/>
        <v>9.075992140440242</v>
      </c>
      <c r="L29" s="33">
        <f t="shared" si="2"/>
        <v>3.265998515176173</v>
      </c>
      <c r="M29" s="34">
        <f t="shared" si="3"/>
        <v>1945.2533333333336</v>
      </c>
      <c r="N29" s="35">
        <f t="shared" si="4"/>
        <v>277.8933333333334</v>
      </c>
      <c r="O29" s="34">
        <f t="shared" si="5"/>
        <v>277.89</v>
      </c>
      <c r="P29" s="40">
        <f t="shared" si="6"/>
        <v>1945.23</v>
      </c>
    </row>
    <row r="30" spans="1:16" s="36" customFormat="1" ht="25.5">
      <c r="A30" s="41">
        <v>22</v>
      </c>
      <c r="B30" s="64" t="s">
        <v>48</v>
      </c>
      <c r="C30" s="65" t="s">
        <v>26</v>
      </c>
      <c r="D30" s="66">
        <v>5</v>
      </c>
      <c r="E30" s="24">
        <v>221.81</v>
      </c>
      <c r="F30" s="24">
        <v>253.5</v>
      </c>
      <c r="G30" s="24">
        <v>210.4</v>
      </c>
      <c r="H30" s="24"/>
      <c r="I30" s="24"/>
      <c r="J30" s="32">
        <f t="shared" si="0"/>
        <v>228.57000000000002</v>
      </c>
      <c r="K30" s="33">
        <f t="shared" si="1"/>
        <v>22.331047893012094</v>
      </c>
      <c r="L30" s="33">
        <f t="shared" si="2"/>
        <v>9.769894515033508</v>
      </c>
      <c r="M30" s="34">
        <f t="shared" si="3"/>
        <v>1142.8500000000001</v>
      </c>
      <c r="N30" s="35">
        <f t="shared" si="4"/>
        <v>228.57000000000002</v>
      </c>
      <c r="O30" s="34">
        <f t="shared" si="5"/>
        <v>228.57</v>
      </c>
      <c r="P30" s="40">
        <f t="shared" si="6"/>
        <v>1142.85</v>
      </c>
    </row>
    <row r="31" spans="1:16" s="36" customFormat="1" ht="25.5">
      <c r="A31" s="41">
        <v>23</v>
      </c>
      <c r="B31" s="64" t="s">
        <v>49</v>
      </c>
      <c r="C31" s="65" t="s">
        <v>26</v>
      </c>
      <c r="D31" s="66">
        <v>34</v>
      </c>
      <c r="E31" s="24">
        <v>185.22</v>
      </c>
      <c r="F31" s="24">
        <v>174.63</v>
      </c>
      <c r="G31" s="24">
        <v>175.69</v>
      </c>
      <c r="H31" s="24"/>
      <c r="I31" s="24"/>
      <c r="J31" s="32">
        <f t="shared" si="0"/>
        <v>178.51333333333332</v>
      </c>
      <c r="K31" s="33">
        <f t="shared" si="1"/>
        <v>5.832275142115069</v>
      </c>
      <c r="L31" s="33">
        <f t="shared" si="2"/>
        <v>3.267136988151251</v>
      </c>
      <c r="M31" s="34">
        <f t="shared" si="3"/>
        <v>6069.453333333333</v>
      </c>
      <c r="N31" s="35">
        <f t="shared" si="4"/>
        <v>178.51333333333332</v>
      </c>
      <c r="O31" s="34">
        <f t="shared" si="5"/>
        <v>178.51</v>
      </c>
      <c r="P31" s="40">
        <f t="shared" si="6"/>
        <v>6069.34</v>
      </c>
    </row>
    <row r="32" spans="1:16" s="36" customFormat="1" ht="25.5">
      <c r="A32" s="41">
        <v>24</v>
      </c>
      <c r="B32" s="64" t="s">
        <v>50</v>
      </c>
      <c r="C32" s="65" t="s">
        <v>26</v>
      </c>
      <c r="D32" s="66">
        <v>19</v>
      </c>
      <c r="E32" s="24">
        <v>26.99</v>
      </c>
      <c r="F32" s="24">
        <v>25.44</v>
      </c>
      <c r="G32" s="24">
        <v>25.6</v>
      </c>
      <c r="H32" s="24"/>
      <c r="I32" s="24"/>
      <c r="J32" s="32">
        <f t="shared" si="0"/>
        <v>26.01</v>
      </c>
      <c r="K32" s="33">
        <f t="shared" si="1"/>
        <v>0.8524670081592585</v>
      </c>
      <c r="L32" s="33">
        <f t="shared" si="2"/>
        <v>3.277458701112105</v>
      </c>
      <c r="M32" s="34">
        <f t="shared" si="3"/>
        <v>494.19</v>
      </c>
      <c r="N32" s="35">
        <f t="shared" si="4"/>
        <v>26.01</v>
      </c>
      <c r="O32" s="34">
        <f t="shared" si="5"/>
        <v>26.01</v>
      </c>
      <c r="P32" s="40">
        <f t="shared" si="6"/>
        <v>494.19000000000005</v>
      </c>
    </row>
    <row r="33" spans="1:16" s="36" customFormat="1" ht="25.5">
      <c r="A33" s="41">
        <v>25</v>
      </c>
      <c r="B33" s="64" t="s">
        <v>51</v>
      </c>
      <c r="C33" s="65" t="s">
        <v>26</v>
      </c>
      <c r="D33" s="66">
        <v>2</v>
      </c>
      <c r="E33" s="24">
        <v>101.54</v>
      </c>
      <c r="F33" s="24">
        <v>95.73</v>
      </c>
      <c r="G33" s="24">
        <v>93.97</v>
      </c>
      <c r="H33" s="24"/>
      <c r="I33" s="24"/>
      <c r="J33" s="32">
        <f t="shared" si="0"/>
        <v>97.08</v>
      </c>
      <c r="K33" s="33">
        <f t="shared" si="1"/>
        <v>3.961451754092182</v>
      </c>
      <c r="L33" s="33">
        <f t="shared" si="2"/>
        <v>4.080605432727834</v>
      </c>
      <c r="M33" s="34">
        <f t="shared" si="3"/>
        <v>194.16</v>
      </c>
      <c r="N33" s="35">
        <f t="shared" si="4"/>
        <v>97.08</v>
      </c>
      <c r="O33" s="34">
        <f t="shared" si="5"/>
        <v>97.08</v>
      </c>
      <c r="P33" s="40">
        <f t="shared" si="6"/>
        <v>194.16</v>
      </c>
    </row>
    <row r="34" spans="1:16" s="6" customFormat="1" ht="15.75">
      <c r="A34" s="51" t="s">
        <v>19</v>
      </c>
      <c r="B34" s="52"/>
      <c r="C34" s="52"/>
      <c r="D34" s="52"/>
      <c r="E34" s="52"/>
      <c r="F34" s="52"/>
      <c r="G34" s="52"/>
      <c r="H34" s="52"/>
      <c r="I34" s="52"/>
      <c r="J34" s="42">
        <f>SUM(P9:P33)</f>
        <v>154582.19000000003</v>
      </c>
      <c r="K34" s="39" t="s">
        <v>10</v>
      </c>
      <c r="L34" s="39"/>
      <c r="M34" s="39"/>
      <c r="N34" s="39"/>
      <c r="O34" s="39"/>
      <c r="P34" s="38"/>
    </row>
    <row r="35" spans="1:16" ht="26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8" ht="15.75">
      <c r="A36" s="54"/>
      <c r="B36" s="54"/>
      <c r="C36" s="18"/>
      <c r="D36" s="18"/>
      <c r="E36" s="26"/>
      <c r="F36" s="26"/>
      <c r="G36" s="26"/>
      <c r="H36" s="8"/>
    </row>
    <row r="37" spans="1:16" s="7" customFormat="1" ht="23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0" s="7" customFormat="1" ht="23.25">
      <c r="A38" s="43"/>
      <c r="B38" s="44"/>
      <c r="C38" s="55"/>
      <c r="D38" s="55"/>
      <c r="E38" s="55"/>
      <c r="F38" s="57"/>
      <c r="G38" s="57"/>
      <c r="H38" s="45" t="s">
        <v>14</v>
      </c>
      <c r="I38" s="46"/>
      <c r="J38" s="46"/>
    </row>
    <row r="39" spans="1:8" s="7" customFormat="1" ht="15.75">
      <c r="A39" s="9"/>
      <c r="B39" s="9"/>
      <c r="C39" s="20"/>
      <c r="D39" s="19"/>
      <c r="E39" s="27"/>
      <c r="F39" s="10"/>
      <c r="G39" s="28"/>
      <c r="H39" s="11" t="s">
        <v>13</v>
      </c>
    </row>
    <row r="40" spans="1:8" ht="15.75">
      <c r="A40" s="47"/>
      <c r="B40" s="47"/>
      <c r="C40" s="21"/>
      <c r="D40" s="21"/>
      <c r="E40" s="29"/>
      <c r="F40" s="29"/>
      <c r="G40" s="29"/>
      <c r="H40" s="12"/>
    </row>
    <row r="41" spans="1:8" s="7" customFormat="1" ht="15.75">
      <c r="A41" s="48"/>
      <c r="B41" s="48"/>
      <c r="C41" s="48"/>
      <c r="D41" s="22"/>
      <c r="E41" s="30"/>
      <c r="F41" s="13"/>
      <c r="G41" s="49"/>
      <c r="H41" s="49"/>
    </row>
    <row r="42" spans="1:8" ht="12.75">
      <c r="A42" s="12"/>
      <c r="B42" s="16"/>
      <c r="C42" s="23"/>
      <c r="D42" s="23"/>
      <c r="E42" s="31"/>
      <c r="F42" s="31"/>
      <c r="G42" s="31"/>
      <c r="H42" s="12"/>
    </row>
    <row r="43" spans="1:8" ht="12.75">
      <c r="A43" s="12"/>
      <c r="B43" s="16"/>
      <c r="C43" s="23"/>
      <c r="D43" s="23"/>
      <c r="E43" s="31"/>
      <c r="F43" s="31"/>
      <c r="G43" s="31"/>
      <c r="H43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40:B40"/>
    <mergeCell ref="A41:C41"/>
    <mergeCell ref="G41:H41"/>
    <mergeCell ref="M7:P7"/>
    <mergeCell ref="A34:I34"/>
    <mergeCell ref="A35:P35"/>
    <mergeCell ref="A36:B36"/>
    <mergeCell ref="C38:E38"/>
    <mergeCell ref="A37:P37"/>
    <mergeCell ref="F38:G38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5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2022-02-02T08:38:42Z</cp:lastPrinted>
  <dcterms:created xsi:type="dcterms:W3CDTF">2014-01-15T18:15:09Z</dcterms:created>
  <dcterms:modified xsi:type="dcterms:W3CDTF">2022-03-10T07:41:36Z</dcterms:modified>
  <cp:category/>
  <cp:version/>
  <cp:contentType/>
  <cp:contentStatus/>
</cp:coreProperties>
</file>