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цены'!$A$6:$P$31</definedName>
  </definedNames>
  <calcPr fullCalcOnLoad="1"/>
</workbook>
</file>

<file path=xl/sharedStrings.xml><?xml version="1.0" encoding="utf-8"?>
<sst xmlns="http://schemas.openxmlformats.org/spreadsheetml/2006/main" count="60" uniqueCount="43">
  <si>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</si>
  <si>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</si>
  <si>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</si>
  <si>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</si>
  <si>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</si>
  <si>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</si>
  <si>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</si>
  <si>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</si>
  <si>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</si>
  <si>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</si>
  <si>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</si>
  <si>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</si>
  <si>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Н(М)ЦК, ЦКЕП контракта с учетом округления цены за единицу (руб.)</t>
  </si>
  <si>
    <t>Н(М)ЦК, ЦКЕП, определяемая методом сопоставимых рыночных цен (анализа рынка)*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</si>
  <si>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</si>
  <si>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</si>
  <si>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</si>
  <si>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</si>
  <si>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</si>
  <si>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</si>
  <si>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t>заправка картриджа лазерного принтера HP P1005</t>
  </si>
  <si>
    <t>заправка картриджа лазерного принтера HP P1010</t>
  </si>
  <si>
    <t>заправка картриджа лазерного принтера HP P1200</t>
  </si>
  <si>
    <t>заправка картриджа лазерного принтера KYOCERA (250г)</t>
  </si>
  <si>
    <t xml:space="preserve">замена ролика заряда HP P1005 </t>
  </si>
  <si>
    <t>замена ролика заряда HP P1010</t>
  </si>
  <si>
    <t xml:space="preserve">замена барабана       HP P1005 </t>
  </si>
  <si>
    <t xml:space="preserve">замена ракеля          HP P1005 </t>
  </si>
  <si>
    <t xml:space="preserve">замена дозирующего лезвия HP P1005 </t>
  </si>
  <si>
    <t xml:space="preserve">замена барабана       HP P1010 </t>
  </si>
  <si>
    <t>замена ракеля          HP P1010</t>
  </si>
  <si>
    <t xml:space="preserve">замена дозирующего лезвия HP P1010 </t>
  </si>
  <si>
    <t>замена барабана       HP P1200</t>
  </si>
  <si>
    <t>замена ракеля          HP P1200</t>
  </si>
  <si>
    <t>техническое обслуживание принтера HP</t>
  </si>
  <si>
    <t>техническое обслуживание принтера KYOCERA</t>
  </si>
  <si>
    <t>замена дозирующего лезвия HP P1200</t>
  </si>
  <si>
    <t xml:space="preserve">замена ролика заряда HP P1200  </t>
  </si>
  <si>
    <t>шт</t>
  </si>
  <si>
    <t>Расчет цены составила главный специалист отдела бухгалтерского учета и отчетности Ермакова Л. В  15.02.2022</t>
  </si>
  <si>
    <t xml:space="preserve">Приложение № 1 к  Извещению 
об осуществлении закупки 
</t>
  </si>
  <si>
    <t xml:space="preserve">Предложение №3  </t>
  </si>
  <si>
    <t>На основании проведенного анализа рынка начальная максимальная цена единицы оказываемых услуг составляет:                                                                                                                                6 836 (шесть тысяч восемьсот тридцать шесть) рублей 61 копейка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</si>
</sst>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1066800</xdr:rowOff>
    </xdr:from>
    <xdr:to>
      <xdr:col>11</xdr:col>
      <xdr:colOff>942975</xdr:colOff>
      <xdr:row>7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31051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29527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7</xdr:row>
      <xdr:rowOff>1885950</xdr:rowOff>
    </xdr:from>
    <xdr:to>
      <xdr:col>12</xdr:col>
      <xdr:colOff>1466850</xdr:colOff>
      <xdr:row>7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63050" y="39243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58300" y="33909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zoomScale="85" zoomScaleNormal="85" zoomScaleSheetLayoutView="100" zoomScalePageLayoutView="0" workbookViewId="0" topLeftCell="A19">
      <selection activeCell="B30" sqref="B30:P30"/>
    </sheetView>
  </sheetViews>
  <sheetFormatPr defaultColWidth="9.140625" defaultRowHeight="15"/>
  <cols>
    <col min="1" max="1" width="6.00390625" style="1" customWidth="1"/>
    <col min="2" max="2" width="21.00390625" style="14" customWidth="1"/>
    <col min="3" max="3" width="8.7109375" style="16" customWidth="1"/>
    <col min="4" max="4" width="8.421875" style="16" customWidth="1"/>
    <col min="5" max="5" width="14.421875" style="24" customWidth="1"/>
    <col min="6" max="6" width="14.57421875" style="24" customWidth="1"/>
    <col min="7" max="7" width="14.28125" style="24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2" spans="12:16" ht="33" customHeight="1">
      <c r="L2" s="68" t="s">
        <v>40</v>
      </c>
      <c r="M2" s="69"/>
      <c r="N2" s="69"/>
      <c r="O2" s="69"/>
      <c r="P2" s="69"/>
    </row>
    <row r="3" spans="12:16" ht="12.75">
      <c r="L3" s="69"/>
      <c r="M3" s="69"/>
      <c r="N3" s="69"/>
      <c r="O3" s="69"/>
      <c r="P3" s="69"/>
    </row>
    <row r="6" spans="1:16" ht="41.25" customHeight="1">
      <c r="A6" s="50" t="s">
        <v>17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30.75" customHeight="1">
      <c r="A7" s="51" t="s">
        <v>0</v>
      </c>
      <c r="B7" s="51" t="s">
        <v>16</v>
      </c>
      <c r="C7" s="51" t="s">
        <v>1</v>
      </c>
      <c r="D7" s="51" t="s">
        <v>2</v>
      </c>
      <c r="E7" s="56" t="s">
        <v>3</v>
      </c>
      <c r="F7" s="57"/>
      <c r="G7" s="58"/>
      <c r="H7" s="59" t="s">
        <v>11</v>
      </c>
      <c r="I7" s="60"/>
      <c r="J7" s="61" t="s">
        <v>15</v>
      </c>
      <c r="K7" s="62"/>
      <c r="L7" s="63"/>
      <c r="M7" s="64" t="s">
        <v>13</v>
      </c>
      <c r="N7" s="65"/>
      <c r="O7" s="65"/>
      <c r="P7" s="66"/>
    </row>
    <row r="8" spans="1:16" ht="183" customHeight="1">
      <c r="A8" s="52"/>
      <c r="B8" s="52"/>
      <c r="C8" s="52"/>
      <c r="D8" s="52"/>
      <c r="E8" s="36" t="s">
        <v>18</v>
      </c>
      <c r="F8" s="36" t="s">
        <v>19</v>
      </c>
      <c r="G8" s="36" t="s">
        <v>41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10</v>
      </c>
      <c r="N8" s="4" t="s">
        <v>8</v>
      </c>
      <c r="O8" s="4" t="s">
        <v>9</v>
      </c>
      <c r="P8" s="4" t="s">
        <v>12</v>
      </c>
    </row>
    <row r="9" spans="1:16" s="35" customFormat="1" ht="45" customHeight="1">
      <c r="A9" s="39">
        <v>1</v>
      </c>
      <c r="B9" s="40" t="s">
        <v>20</v>
      </c>
      <c r="C9" s="37" t="s">
        <v>38</v>
      </c>
      <c r="D9" s="42">
        <v>1</v>
      </c>
      <c r="E9" s="23">
        <v>285</v>
      </c>
      <c r="F9" s="23">
        <v>275</v>
      </c>
      <c r="G9" s="23">
        <v>285</v>
      </c>
      <c r="H9" s="23"/>
      <c r="I9" s="23"/>
      <c r="J9" s="31">
        <f>AVERAGE(E9:G9)</f>
        <v>281.6666666666667</v>
      </c>
      <c r="K9" s="32">
        <f>SQRT(((SUM((POWER(G9-J9,2)),(POWER(F9-J9,2)),(POWER(E9-J9,2)))/(COLUMNS(E9:G9)-1))))</f>
        <v>5.773502691896258</v>
      </c>
      <c r="L9" s="32">
        <f>K9/J9*100</f>
        <v>2.049764269312281</v>
      </c>
      <c r="M9" s="33">
        <f>((D9/3)*(SUM(E9:G9)))</f>
        <v>281.66666666666663</v>
      </c>
      <c r="N9" s="34">
        <f>M9/D9</f>
        <v>281.66666666666663</v>
      </c>
      <c r="O9" s="33">
        <f>ROUNDDOWN(N9,2)</f>
        <v>281.66</v>
      </c>
      <c r="P9" s="38">
        <f>O9*D9</f>
        <v>281.66</v>
      </c>
    </row>
    <row r="10" spans="1:16" s="35" customFormat="1" ht="48.75" customHeight="1">
      <c r="A10" s="39">
        <v>2</v>
      </c>
      <c r="B10" s="40" t="s">
        <v>21</v>
      </c>
      <c r="C10" s="37" t="s">
        <v>38</v>
      </c>
      <c r="D10" s="42">
        <v>1</v>
      </c>
      <c r="E10" s="23">
        <v>310</v>
      </c>
      <c r="F10" s="23">
        <v>300</v>
      </c>
      <c r="G10" s="23">
        <v>315</v>
      </c>
      <c r="H10" s="23"/>
      <c r="I10" s="23"/>
      <c r="J10" s="31">
        <f aca="true" t="shared" si="0" ref="J10:J26">AVERAGE(E10:G10)</f>
        <v>308.3333333333333</v>
      </c>
      <c r="K10" s="32">
        <f aca="true" t="shared" si="1" ref="K10:K26">SQRT(((SUM((POWER(G10-J10,2)),(POWER(F10-J10,2)),(POWER(E10-J10,2)))/(COLUMNS(E10:G10)-1))))</f>
        <v>7.637626158259733</v>
      </c>
      <c r="L10" s="32">
        <f aca="true" t="shared" si="2" ref="L10:L26">K10/J10*100</f>
        <v>2.477067943219373</v>
      </c>
      <c r="M10" s="33">
        <f aca="true" t="shared" si="3" ref="M10:M26">((D10/3)*(SUM(E10:G10)))</f>
        <v>308.3333333333333</v>
      </c>
      <c r="N10" s="34">
        <f aca="true" t="shared" si="4" ref="N10:N26">M10/D10</f>
        <v>308.3333333333333</v>
      </c>
      <c r="O10" s="33">
        <f aca="true" t="shared" si="5" ref="O10:O26">ROUNDDOWN(N10,2)</f>
        <v>308.33</v>
      </c>
      <c r="P10" s="38">
        <f aca="true" t="shared" si="6" ref="P10:P26">O10*D10</f>
        <v>308.33</v>
      </c>
    </row>
    <row r="11" spans="1:16" s="35" customFormat="1" ht="48.75" customHeight="1">
      <c r="A11" s="39">
        <v>3</v>
      </c>
      <c r="B11" s="40" t="s">
        <v>22</v>
      </c>
      <c r="C11" s="37" t="s">
        <v>38</v>
      </c>
      <c r="D11" s="42">
        <v>1</v>
      </c>
      <c r="E11" s="23">
        <v>310</v>
      </c>
      <c r="F11" s="23">
        <v>300</v>
      </c>
      <c r="G11" s="23">
        <v>315</v>
      </c>
      <c r="H11" s="23"/>
      <c r="I11" s="23"/>
      <c r="J11" s="31">
        <f t="shared" si="0"/>
        <v>308.3333333333333</v>
      </c>
      <c r="K11" s="32">
        <f t="shared" si="1"/>
        <v>7.637626158259733</v>
      </c>
      <c r="L11" s="32">
        <f t="shared" si="2"/>
        <v>2.477067943219373</v>
      </c>
      <c r="M11" s="33">
        <f t="shared" si="3"/>
        <v>308.3333333333333</v>
      </c>
      <c r="N11" s="34">
        <f t="shared" si="4"/>
        <v>308.3333333333333</v>
      </c>
      <c r="O11" s="33">
        <f t="shared" si="5"/>
        <v>308.33</v>
      </c>
      <c r="P11" s="38">
        <f t="shared" si="6"/>
        <v>308.33</v>
      </c>
    </row>
    <row r="12" spans="1:16" s="35" customFormat="1" ht="48.75" customHeight="1">
      <c r="A12" s="39">
        <v>4</v>
      </c>
      <c r="B12" s="40" t="s">
        <v>23</v>
      </c>
      <c r="C12" s="37" t="s">
        <v>38</v>
      </c>
      <c r="D12" s="42">
        <v>1</v>
      </c>
      <c r="E12" s="23">
        <v>730</v>
      </c>
      <c r="F12" s="23">
        <v>720</v>
      </c>
      <c r="G12" s="23">
        <v>735</v>
      </c>
      <c r="H12" s="23"/>
      <c r="I12" s="23"/>
      <c r="J12" s="31">
        <f t="shared" si="0"/>
        <v>728.3333333333334</v>
      </c>
      <c r="K12" s="32">
        <f t="shared" si="1"/>
        <v>7.637626158259734</v>
      </c>
      <c r="L12" s="32">
        <f t="shared" si="2"/>
        <v>1.048644323788522</v>
      </c>
      <c r="M12" s="33">
        <f t="shared" si="3"/>
        <v>728.3333333333333</v>
      </c>
      <c r="N12" s="34">
        <f t="shared" si="4"/>
        <v>728.3333333333333</v>
      </c>
      <c r="O12" s="33">
        <f t="shared" si="5"/>
        <v>728.33</v>
      </c>
      <c r="P12" s="38">
        <f t="shared" si="6"/>
        <v>728.33</v>
      </c>
    </row>
    <row r="13" spans="1:16" s="35" customFormat="1" ht="48.75" customHeight="1">
      <c r="A13" s="39">
        <v>5</v>
      </c>
      <c r="B13" s="40" t="s">
        <v>24</v>
      </c>
      <c r="C13" s="37" t="s">
        <v>38</v>
      </c>
      <c r="D13" s="42">
        <v>1</v>
      </c>
      <c r="E13" s="23">
        <v>300</v>
      </c>
      <c r="F13" s="23">
        <v>290</v>
      </c>
      <c r="G13" s="23">
        <v>305</v>
      </c>
      <c r="H13" s="23"/>
      <c r="I13" s="23"/>
      <c r="J13" s="31">
        <f t="shared" si="0"/>
        <v>298.3333333333333</v>
      </c>
      <c r="K13" s="32">
        <f t="shared" si="1"/>
        <v>7.637626158259733</v>
      </c>
      <c r="L13" s="32">
        <f t="shared" si="2"/>
        <v>2.560098153606615</v>
      </c>
      <c r="M13" s="33">
        <f t="shared" si="3"/>
        <v>298.3333333333333</v>
      </c>
      <c r="N13" s="34">
        <f t="shared" si="4"/>
        <v>298.3333333333333</v>
      </c>
      <c r="O13" s="33">
        <f t="shared" si="5"/>
        <v>298.33</v>
      </c>
      <c r="P13" s="38">
        <f t="shared" si="6"/>
        <v>298.33</v>
      </c>
    </row>
    <row r="14" spans="1:16" s="35" customFormat="1" ht="48.75" customHeight="1">
      <c r="A14" s="39">
        <v>6</v>
      </c>
      <c r="B14" s="40" t="s">
        <v>25</v>
      </c>
      <c r="C14" s="37" t="s">
        <v>38</v>
      </c>
      <c r="D14" s="42">
        <v>1</v>
      </c>
      <c r="E14" s="23">
        <v>300</v>
      </c>
      <c r="F14" s="23">
        <v>290</v>
      </c>
      <c r="G14" s="23">
        <v>305</v>
      </c>
      <c r="H14" s="23"/>
      <c r="I14" s="23"/>
      <c r="J14" s="31">
        <f t="shared" si="0"/>
        <v>298.3333333333333</v>
      </c>
      <c r="K14" s="32">
        <f t="shared" si="1"/>
        <v>7.637626158259733</v>
      </c>
      <c r="L14" s="32">
        <f t="shared" si="2"/>
        <v>2.560098153606615</v>
      </c>
      <c r="M14" s="33">
        <f t="shared" si="3"/>
        <v>298.3333333333333</v>
      </c>
      <c r="N14" s="34">
        <f t="shared" si="4"/>
        <v>298.3333333333333</v>
      </c>
      <c r="O14" s="33">
        <f t="shared" si="5"/>
        <v>298.33</v>
      </c>
      <c r="P14" s="38">
        <f t="shared" si="6"/>
        <v>298.33</v>
      </c>
    </row>
    <row r="15" spans="1:16" s="35" customFormat="1" ht="37.5" customHeight="1">
      <c r="A15" s="39">
        <v>7</v>
      </c>
      <c r="B15" s="40" t="s">
        <v>37</v>
      </c>
      <c r="C15" s="37" t="s">
        <v>38</v>
      </c>
      <c r="D15" s="42">
        <v>1</v>
      </c>
      <c r="E15" s="23">
        <v>300</v>
      </c>
      <c r="F15" s="23">
        <v>290</v>
      </c>
      <c r="G15" s="23">
        <v>310</v>
      </c>
      <c r="H15" s="23"/>
      <c r="I15" s="23"/>
      <c r="J15" s="31">
        <f t="shared" si="0"/>
        <v>300</v>
      </c>
      <c r="K15" s="32">
        <f t="shared" si="1"/>
        <v>10</v>
      </c>
      <c r="L15" s="32">
        <f t="shared" si="2"/>
        <v>3.3333333333333335</v>
      </c>
      <c r="M15" s="33">
        <f t="shared" si="3"/>
        <v>300</v>
      </c>
      <c r="N15" s="34">
        <f t="shared" si="4"/>
        <v>300</v>
      </c>
      <c r="O15" s="33">
        <f t="shared" si="5"/>
        <v>300</v>
      </c>
      <c r="P15" s="38">
        <f t="shared" si="6"/>
        <v>300</v>
      </c>
    </row>
    <row r="16" spans="1:16" s="35" customFormat="1" ht="38.25" customHeight="1">
      <c r="A16" s="39">
        <v>8</v>
      </c>
      <c r="B16" s="40" t="s">
        <v>26</v>
      </c>
      <c r="C16" s="37" t="s">
        <v>38</v>
      </c>
      <c r="D16" s="42">
        <v>1</v>
      </c>
      <c r="E16" s="23">
        <v>320</v>
      </c>
      <c r="F16" s="23">
        <v>310</v>
      </c>
      <c r="G16" s="23">
        <v>325</v>
      </c>
      <c r="H16" s="23"/>
      <c r="I16" s="23"/>
      <c r="J16" s="31">
        <f t="shared" si="0"/>
        <v>318.3333333333333</v>
      </c>
      <c r="K16" s="32">
        <f t="shared" si="1"/>
        <v>7.637626158259733</v>
      </c>
      <c r="L16" s="32">
        <f t="shared" si="2"/>
        <v>2.399254290552796</v>
      </c>
      <c r="M16" s="33">
        <f t="shared" si="3"/>
        <v>318.3333333333333</v>
      </c>
      <c r="N16" s="34">
        <f t="shared" si="4"/>
        <v>318.3333333333333</v>
      </c>
      <c r="O16" s="33">
        <f t="shared" si="5"/>
        <v>318.33</v>
      </c>
      <c r="P16" s="38">
        <f t="shared" si="6"/>
        <v>318.33</v>
      </c>
    </row>
    <row r="17" spans="1:16" s="35" customFormat="1" ht="38.25" customHeight="1">
      <c r="A17" s="39">
        <v>9</v>
      </c>
      <c r="B17" s="40" t="s">
        <v>29</v>
      </c>
      <c r="C17" s="37" t="s">
        <v>38</v>
      </c>
      <c r="D17" s="42">
        <v>1</v>
      </c>
      <c r="E17" s="23">
        <v>320</v>
      </c>
      <c r="F17" s="23">
        <v>310</v>
      </c>
      <c r="G17" s="23">
        <v>325</v>
      </c>
      <c r="H17" s="23"/>
      <c r="I17" s="23"/>
      <c r="J17" s="31">
        <f t="shared" si="0"/>
        <v>318.3333333333333</v>
      </c>
      <c r="K17" s="32">
        <f t="shared" si="1"/>
        <v>7.637626158259733</v>
      </c>
      <c r="L17" s="32">
        <f t="shared" si="2"/>
        <v>2.399254290552796</v>
      </c>
      <c r="M17" s="33">
        <f t="shared" si="3"/>
        <v>318.3333333333333</v>
      </c>
      <c r="N17" s="34">
        <f t="shared" si="4"/>
        <v>318.3333333333333</v>
      </c>
      <c r="O17" s="33">
        <f t="shared" si="5"/>
        <v>318.33</v>
      </c>
      <c r="P17" s="38">
        <f t="shared" si="6"/>
        <v>318.33</v>
      </c>
    </row>
    <row r="18" spans="1:16" s="35" customFormat="1" ht="36" customHeight="1">
      <c r="A18" s="39">
        <v>10</v>
      </c>
      <c r="B18" s="40" t="s">
        <v>32</v>
      </c>
      <c r="C18" s="37" t="s">
        <v>38</v>
      </c>
      <c r="D18" s="42">
        <v>1</v>
      </c>
      <c r="E18" s="23">
        <v>320</v>
      </c>
      <c r="F18" s="23">
        <v>310</v>
      </c>
      <c r="G18" s="23">
        <v>320</v>
      </c>
      <c r="H18" s="23"/>
      <c r="I18" s="23"/>
      <c r="J18" s="31">
        <f t="shared" si="0"/>
        <v>316.6666666666667</v>
      </c>
      <c r="K18" s="32">
        <f t="shared" si="1"/>
        <v>5.773502691896258</v>
      </c>
      <c r="L18" s="32">
        <f t="shared" si="2"/>
        <v>1.823211376388292</v>
      </c>
      <c r="M18" s="33">
        <f t="shared" si="3"/>
        <v>316.66666666666663</v>
      </c>
      <c r="N18" s="34">
        <f t="shared" si="4"/>
        <v>316.66666666666663</v>
      </c>
      <c r="O18" s="33">
        <f t="shared" si="5"/>
        <v>316.66</v>
      </c>
      <c r="P18" s="38">
        <f t="shared" si="6"/>
        <v>316.66</v>
      </c>
    </row>
    <row r="19" spans="1:16" s="35" customFormat="1" ht="33" customHeight="1">
      <c r="A19" s="39">
        <v>11</v>
      </c>
      <c r="B19" s="40" t="s">
        <v>27</v>
      </c>
      <c r="C19" s="37" t="s">
        <v>38</v>
      </c>
      <c r="D19" s="42">
        <v>1</v>
      </c>
      <c r="E19" s="23">
        <v>300</v>
      </c>
      <c r="F19" s="23">
        <v>290</v>
      </c>
      <c r="G19" s="23">
        <v>305</v>
      </c>
      <c r="H19" s="23"/>
      <c r="I19" s="23"/>
      <c r="J19" s="31">
        <f t="shared" si="0"/>
        <v>298.3333333333333</v>
      </c>
      <c r="K19" s="32">
        <f t="shared" si="1"/>
        <v>7.637626158259733</v>
      </c>
      <c r="L19" s="32">
        <f t="shared" si="2"/>
        <v>2.560098153606615</v>
      </c>
      <c r="M19" s="33">
        <f t="shared" si="3"/>
        <v>298.3333333333333</v>
      </c>
      <c r="N19" s="34">
        <f t="shared" si="4"/>
        <v>298.3333333333333</v>
      </c>
      <c r="O19" s="33">
        <f t="shared" si="5"/>
        <v>298.33</v>
      </c>
      <c r="P19" s="38">
        <f t="shared" si="6"/>
        <v>298.33</v>
      </c>
    </row>
    <row r="20" spans="1:16" s="35" customFormat="1" ht="36" customHeight="1">
      <c r="A20" s="39">
        <v>12</v>
      </c>
      <c r="B20" s="40" t="s">
        <v>30</v>
      </c>
      <c r="C20" s="37" t="s">
        <v>38</v>
      </c>
      <c r="D20" s="42">
        <v>1</v>
      </c>
      <c r="E20" s="23">
        <v>300</v>
      </c>
      <c r="F20" s="23">
        <v>290</v>
      </c>
      <c r="G20" s="23">
        <v>305</v>
      </c>
      <c r="H20" s="23"/>
      <c r="I20" s="23"/>
      <c r="J20" s="31">
        <f t="shared" si="0"/>
        <v>298.3333333333333</v>
      </c>
      <c r="K20" s="32">
        <f t="shared" si="1"/>
        <v>7.637626158259733</v>
      </c>
      <c r="L20" s="32">
        <f t="shared" si="2"/>
        <v>2.560098153606615</v>
      </c>
      <c r="M20" s="33">
        <f t="shared" si="3"/>
        <v>298.3333333333333</v>
      </c>
      <c r="N20" s="34">
        <f t="shared" si="4"/>
        <v>298.3333333333333</v>
      </c>
      <c r="O20" s="33">
        <f t="shared" si="5"/>
        <v>298.33</v>
      </c>
      <c r="P20" s="38">
        <f t="shared" si="6"/>
        <v>298.33</v>
      </c>
    </row>
    <row r="21" spans="1:16" s="35" customFormat="1" ht="32.25" customHeight="1">
      <c r="A21" s="39">
        <v>13</v>
      </c>
      <c r="B21" s="40" t="s">
        <v>33</v>
      </c>
      <c r="C21" s="37" t="s">
        <v>38</v>
      </c>
      <c r="D21" s="42">
        <v>1</v>
      </c>
      <c r="E21" s="23">
        <v>300</v>
      </c>
      <c r="F21" s="23">
        <v>290</v>
      </c>
      <c r="G21" s="23">
        <v>310</v>
      </c>
      <c r="H21" s="23"/>
      <c r="I21" s="23"/>
      <c r="J21" s="31">
        <f t="shared" si="0"/>
        <v>300</v>
      </c>
      <c r="K21" s="32">
        <f t="shared" si="1"/>
        <v>10</v>
      </c>
      <c r="L21" s="32">
        <f t="shared" si="2"/>
        <v>3.3333333333333335</v>
      </c>
      <c r="M21" s="33">
        <f t="shared" si="3"/>
        <v>300</v>
      </c>
      <c r="N21" s="34">
        <f t="shared" si="4"/>
        <v>300</v>
      </c>
      <c r="O21" s="33">
        <f t="shared" si="5"/>
        <v>300</v>
      </c>
      <c r="P21" s="38">
        <f t="shared" si="6"/>
        <v>300</v>
      </c>
    </row>
    <row r="22" spans="1:16" s="35" customFormat="1" ht="38.25" customHeight="1">
      <c r="A22" s="39">
        <v>14</v>
      </c>
      <c r="B22" s="40" t="s">
        <v>28</v>
      </c>
      <c r="C22" s="37" t="s">
        <v>38</v>
      </c>
      <c r="D22" s="42">
        <v>1</v>
      </c>
      <c r="E22" s="23">
        <v>300</v>
      </c>
      <c r="F22" s="23">
        <v>290</v>
      </c>
      <c r="G22" s="23">
        <v>305</v>
      </c>
      <c r="H22" s="23"/>
      <c r="I22" s="23"/>
      <c r="J22" s="31">
        <f t="shared" si="0"/>
        <v>298.3333333333333</v>
      </c>
      <c r="K22" s="32">
        <f t="shared" si="1"/>
        <v>7.637626158259733</v>
      </c>
      <c r="L22" s="32">
        <f t="shared" si="2"/>
        <v>2.560098153606615</v>
      </c>
      <c r="M22" s="33">
        <f t="shared" si="3"/>
        <v>298.3333333333333</v>
      </c>
      <c r="N22" s="34">
        <f t="shared" si="4"/>
        <v>298.3333333333333</v>
      </c>
      <c r="O22" s="33">
        <f t="shared" si="5"/>
        <v>298.33</v>
      </c>
      <c r="P22" s="38">
        <f t="shared" si="6"/>
        <v>298.33</v>
      </c>
    </row>
    <row r="23" spans="1:16" s="35" customFormat="1" ht="39.75" customHeight="1">
      <c r="A23" s="39">
        <v>15</v>
      </c>
      <c r="B23" s="40" t="s">
        <v>31</v>
      </c>
      <c r="C23" s="37" t="s">
        <v>38</v>
      </c>
      <c r="D23" s="42">
        <v>1</v>
      </c>
      <c r="E23" s="23">
        <v>300</v>
      </c>
      <c r="F23" s="23">
        <v>290</v>
      </c>
      <c r="G23" s="23">
        <v>305</v>
      </c>
      <c r="H23" s="23"/>
      <c r="I23" s="23"/>
      <c r="J23" s="31">
        <f t="shared" si="0"/>
        <v>298.3333333333333</v>
      </c>
      <c r="K23" s="32">
        <f t="shared" si="1"/>
        <v>7.637626158259733</v>
      </c>
      <c r="L23" s="32">
        <f t="shared" si="2"/>
        <v>2.560098153606615</v>
      </c>
      <c r="M23" s="33">
        <f t="shared" si="3"/>
        <v>298.3333333333333</v>
      </c>
      <c r="N23" s="34">
        <f t="shared" si="4"/>
        <v>298.3333333333333</v>
      </c>
      <c r="O23" s="33">
        <f t="shared" si="5"/>
        <v>298.33</v>
      </c>
      <c r="P23" s="38">
        <f t="shared" si="6"/>
        <v>298.33</v>
      </c>
    </row>
    <row r="24" spans="1:16" s="35" customFormat="1" ht="39" customHeight="1">
      <c r="A24" s="39">
        <v>16</v>
      </c>
      <c r="B24" s="40" t="s">
        <v>36</v>
      </c>
      <c r="C24" s="37" t="s">
        <v>38</v>
      </c>
      <c r="D24" s="42">
        <v>1</v>
      </c>
      <c r="E24" s="23">
        <v>300</v>
      </c>
      <c r="F24" s="23">
        <v>290</v>
      </c>
      <c r="G24" s="23">
        <v>310</v>
      </c>
      <c r="H24" s="23"/>
      <c r="I24" s="23"/>
      <c r="J24" s="31">
        <f t="shared" si="0"/>
        <v>300</v>
      </c>
      <c r="K24" s="32">
        <f t="shared" si="1"/>
        <v>10</v>
      </c>
      <c r="L24" s="32">
        <f t="shared" si="2"/>
        <v>3.3333333333333335</v>
      </c>
      <c r="M24" s="33">
        <f t="shared" si="3"/>
        <v>300</v>
      </c>
      <c r="N24" s="34">
        <f t="shared" si="4"/>
        <v>300</v>
      </c>
      <c r="O24" s="33">
        <f t="shared" si="5"/>
        <v>300</v>
      </c>
      <c r="P24" s="38">
        <f t="shared" si="6"/>
        <v>300</v>
      </c>
    </row>
    <row r="25" spans="1:16" s="35" customFormat="1" ht="54" customHeight="1">
      <c r="A25" s="39">
        <v>17</v>
      </c>
      <c r="B25" s="40" t="s">
        <v>34</v>
      </c>
      <c r="C25" s="37" t="s">
        <v>38</v>
      </c>
      <c r="D25" s="42">
        <v>1</v>
      </c>
      <c r="E25" s="23">
        <v>760</v>
      </c>
      <c r="F25" s="23">
        <v>750</v>
      </c>
      <c r="G25" s="23">
        <v>765</v>
      </c>
      <c r="H25" s="23"/>
      <c r="I25" s="23"/>
      <c r="J25" s="31">
        <f t="shared" si="0"/>
        <v>758.3333333333334</v>
      </c>
      <c r="K25" s="32">
        <f t="shared" si="1"/>
        <v>7.637626158259734</v>
      </c>
      <c r="L25" s="32">
        <f t="shared" si="2"/>
        <v>1.007159493396888</v>
      </c>
      <c r="M25" s="33">
        <f t="shared" si="3"/>
        <v>758.3333333333333</v>
      </c>
      <c r="N25" s="34">
        <f t="shared" si="4"/>
        <v>758.3333333333333</v>
      </c>
      <c r="O25" s="33">
        <f t="shared" si="5"/>
        <v>758.33</v>
      </c>
      <c r="P25" s="38">
        <f t="shared" si="6"/>
        <v>758.33</v>
      </c>
    </row>
    <row r="26" spans="1:16" s="35" customFormat="1" ht="48.75" customHeight="1">
      <c r="A26" s="39">
        <v>18</v>
      </c>
      <c r="B26" s="40" t="s">
        <v>35</v>
      </c>
      <c r="C26" s="37" t="s">
        <v>38</v>
      </c>
      <c r="D26" s="42">
        <v>1</v>
      </c>
      <c r="E26" s="23">
        <v>810</v>
      </c>
      <c r="F26" s="23">
        <v>800</v>
      </c>
      <c r="G26" s="23">
        <v>815</v>
      </c>
      <c r="H26" s="23"/>
      <c r="I26" s="23"/>
      <c r="J26" s="31">
        <f t="shared" si="0"/>
        <v>808.3333333333334</v>
      </c>
      <c r="K26" s="32">
        <f t="shared" si="1"/>
        <v>7.637626158259734</v>
      </c>
      <c r="L26" s="32">
        <f t="shared" si="2"/>
        <v>0.944860968032132</v>
      </c>
      <c r="M26" s="33">
        <f t="shared" si="3"/>
        <v>808.3333333333333</v>
      </c>
      <c r="N26" s="34">
        <f t="shared" si="4"/>
        <v>808.3333333333333</v>
      </c>
      <c r="O26" s="33">
        <f t="shared" si="5"/>
        <v>808.33</v>
      </c>
      <c r="P26" s="38">
        <f t="shared" si="6"/>
        <v>808.33</v>
      </c>
    </row>
    <row r="27" spans="1:16" s="35" customFormat="1" ht="20.25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38">
        <f>SUM(P9:P26)</f>
        <v>6836.609999999999</v>
      </c>
    </row>
    <row r="28" spans="1:16" ht="41.25" customHeight="1">
      <c r="A28" s="67" t="s">
        <v>42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8" ht="15.75">
      <c r="A29" s="49"/>
      <c r="B29" s="49"/>
      <c r="C29" s="17"/>
      <c r="D29" s="17"/>
      <c r="E29" s="25"/>
      <c r="F29" s="25"/>
      <c r="G29" s="25"/>
      <c r="H29" s="7"/>
    </row>
    <row r="30" spans="1:16" s="6" customFormat="1" ht="39" customHeight="1">
      <c r="A30" s="41"/>
      <c r="B30" s="43" t="s">
        <v>39</v>
      </c>
      <c r="C30" s="44"/>
      <c r="D30" s="44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8" s="6" customFormat="1" ht="15.75">
      <c r="A31" s="8"/>
      <c r="B31" s="8"/>
      <c r="C31" s="19"/>
      <c r="D31" s="18"/>
      <c r="E31" s="26"/>
      <c r="F31" s="9"/>
      <c r="G31" s="27"/>
      <c r="H31" s="10" t="s">
        <v>14</v>
      </c>
    </row>
    <row r="32" spans="1:8" ht="15.75">
      <c r="A32" s="46"/>
      <c r="B32" s="46"/>
      <c r="C32" s="20"/>
      <c r="D32" s="20"/>
      <c r="E32" s="28"/>
      <c r="F32" s="28"/>
      <c r="G32" s="28"/>
      <c r="H32" s="11"/>
    </row>
    <row r="33" spans="1:8" s="6" customFormat="1" ht="15.75">
      <c r="A33" s="47"/>
      <c r="B33" s="47"/>
      <c r="C33" s="47"/>
      <c r="D33" s="21"/>
      <c r="E33" s="29"/>
      <c r="F33" s="12"/>
      <c r="G33" s="48"/>
      <c r="H33" s="48"/>
    </row>
    <row r="34" spans="1:8" ht="12.75">
      <c r="A34" s="11"/>
      <c r="B34" s="15"/>
      <c r="C34" s="22"/>
      <c r="D34" s="22"/>
      <c r="E34" s="30"/>
      <c r="F34" s="30"/>
      <c r="G34" s="30"/>
      <c r="H34" s="11"/>
    </row>
    <row r="35" spans="1:8" ht="12.75">
      <c r="A35" s="11"/>
      <c r="B35" s="15"/>
      <c r="C35" s="22"/>
      <c r="D35" s="22"/>
      <c r="E35" s="30"/>
      <c r="F35" s="30"/>
      <c r="G35" s="30"/>
      <c r="H35" s="13"/>
    </row>
  </sheetData>
  <sheetProtection/>
  <mergeCells count="17">
    <mergeCell ref="A28:P28"/>
    <mergeCell ref="L2:P3"/>
    <mergeCell ref="D7:D8"/>
    <mergeCell ref="A27:O27"/>
    <mergeCell ref="E7:G7"/>
    <mergeCell ref="H7:I7"/>
    <mergeCell ref="J7:L7"/>
    <mergeCell ref="M7:P7"/>
    <mergeCell ref="B30:P30"/>
    <mergeCell ref="A32:B32"/>
    <mergeCell ref="A33:C33"/>
    <mergeCell ref="G33:H33"/>
    <mergeCell ref="A29:B29"/>
    <mergeCell ref="A6:P6"/>
    <mergeCell ref="A7:A8"/>
    <mergeCell ref="B7:B8"/>
    <mergeCell ref="C7:C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4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2022-02-21T07:29:25Z</cp:lastPrinted>
  <dcterms:created xsi:type="dcterms:W3CDTF">2014-01-15T18:15:09Z</dcterms:created>
  <dcterms:modified xsi:type="dcterms:W3CDTF">2022-02-21T07:29:31Z</dcterms:modified>
  <cp:category/>
  <cp:version/>
  <cp:contentType/>
  <cp:contentStatus/>
</cp:coreProperties>
</file>