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цены'!$A$1:$O$15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<sst xmlns="http://schemas.openxmlformats.org/spreadsheetml/2006/main" count="24" uniqueCount="24">
  <si>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</si>
  <si>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</si>
  <si>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</si>
  <si>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</si>
  <si>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</si>
  <si>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</si>
  <si>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</si>
  <si>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</si>
  <si>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</si>
  <si>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</si>
  <si>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</si>
  <si>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 xml:space="preserve">                                                                                                                                    Приложение № 2 к Извещению об осуществлении закупки </t>
  </si>
  <si>
    <t>т</t>
  </si>
  <si>
    <t>Наименование, основные характеристики объекта закупки</t>
  </si>
  <si>
    <t>Уголь марки Д - длиннопламенный</t>
  </si>
  <si>
    <t xml:space="preserve">* При определении Н(М)ЦК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исполнителем)". 
</t>
  </si>
  <si>
    <t>В результате проведенного расчета Н(М)ЦК составила:</t>
  </si>
  <si>
    <t xml:space="preserve">Обоснование начальной (максимальной) цены контракта (Н(М)ЦК)
</t>
  </si>
  <si>
    <t>Н(М)ЦК определяемая методом сопоставимых рыночных цен (анализа рынка)*</t>
  </si>
  <si>
    <t>Однородность совокупности значений выявленных цен, используемых в расчете Н(М)ЦК</t>
  </si>
  <si>
    <t>Н(М)ЦК с учетом округления цены за единицу (руб.)</t>
  </si>
  <si>
    <t xml:space="preserve">Поставщик №3 </t>
  </si>
  <si>
    <t xml:space="preserve">Поставщик №2 </t>
  </si>
  <si>
    <t xml:space="preserve">Поставщик №1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</si>
</sst>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2" fontId="31" fillId="0" borderId="0" xfId="0" applyNumberFormat="1" applyFont="1" applyAlignment="1">
      <alignment vertical="center"/>
    </xf>
    <xf numFmtId="0" fontId="31" fillId="0" borderId="1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3" fillId="0" borderId="0" xfId="0" applyFont="1" applyAlignment="1">
      <alignment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173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2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right" vertical="center"/>
    </xf>
    <xf numFmtId="0" fontId="40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952500</xdr:rowOff>
    </xdr:from>
    <xdr:to>
      <xdr:col>10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26955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923925</xdr:rowOff>
    </xdr:from>
    <xdr:to>
      <xdr:col>8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6670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1600200</xdr:rowOff>
    </xdr:from>
    <xdr:to>
      <xdr:col>11</xdr:col>
      <xdr:colOff>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00925" y="3343275"/>
          <a:ext cx="1495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3</xdr:row>
      <xdr:rowOff>1400175</xdr:rowOff>
    </xdr:from>
    <xdr:to>
      <xdr:col>10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48575" y="314325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112" zoomScaleNormal="112" zoomScaleSheetLayoutView="112" zoomScalePageLayoutView="0" workbookViewId="0" topLeftCell="A1">
      <selection activeCell="E4" sqref="E4"/>
    </sheetView>
  </sheetViews>
  <sheetFormatPr defaultColWidth="9.140625" defaultRowHeight="15"/>
  <cols>
    <col min="1" max="1" width="3.140625" style="1" customWidth="1"/>
    <col min="2" max="2" width="14.421875" style="1" customWidth="1"/>
    <col min="3" max="3" width="5.8515625" style="1" customWidth="1"/>
    <col min="4" max="4" width="6.8515625" style="1" customWidth="1"/>
    <col min="5" max="7" width="11.7109375" style="1" customWidth="1"/>
    <col min="8" max="8" width="15.57421875" style="1" customWidth="1"/>
    <col min="9" max="9" width="15.421875" style="1" customWidth="1"/>
    <col min="10" max="10" width="14.28125" style="1" customWidth="1"/>
    <col min="11" max="11" width="22.7109375" style="1" customWidth="1"/>
    <col min="12" max="12" width="12.140625" style="1" customWidth="1"/>
    <col min="13" max="13" width="12.28125" style="1" customWidth="1"/>
    <col min="14" max="14" width="12.8515625" style="1" customWidth="1"/>
    <col min="15" max="16384" width="9.140625" style="1" customWidth="1"/>
  </cols>
  <sheetData>
    <row r="1" spans="11:14" ht="26.25" customHeight="1">
      <c r="K1" s="33" t="s">
        <v>11</v>
      </c>
      <c r="L1" s="34"/>
      <c r="M1" s="34"/>
      <c r="N1" s="34"/>
    </row>
    <row r="2" spans="1:14" ht="72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39" customHeight="1">
      <c r="A3" s="36" t="s">
        <v>0</v>
      </c>
      <c r="B3" s="37" t="s">
        <v>13</v>
      </c>
      <c r="C3" s="38" t="s">
        <v>1</v>
      </c>
      <c r="D3" s="38" t="s">
        <v>2</v>
      </c>
      <c r="E3" s="40" t="s">
        <v>3</v>
      </c>
      <c r="F3" s="41"/>
      <c r="G3" s="42"/>
      <c r="H3" s="43" t="s">
        <v>19</v>
      </c>
      <c r="I3" s="43"/>
      <c r="J3" s="43"/>
      <c r="K3" s="29" t="s">
        <v>18</v>
      </c>
      <c r="L3" s="29"/>
      <c r="M3" s="29"/>
      <c r="N3" s="29"/>
    </row>
    <row r="4" spans="1:14" ht="159" customHeight="1" thickBot="1">
      <c r="A4" s="36"/>
      <c r="B4" s="37"/>
      <c r="C4" s="39"/>
      <c r="D4" s="39"/>
      <c r="E4" s="3" t="s">
        <v>23</v>
      </c>
      <c r="F4" s="3" t="s">
        <v>22</v>
      </c>
      <c r="G4" s="3" t="s">
        <v>21</v>
      </c>
      <c r="H4" s="2" t="s">
        <v>4</v>
      </c>
      <c r="I4" s="2" t="s">
        <v>5</v>
      </c>
      <c r="J4" s="4" t="s">
        <v>6</v>
      </c>
      <c r="K4" s="5" t="s">
        <v>7</v>
      </c>
      <c r="L4" s="6" t="s">
        <v>8</v>
      </c>
      <c r="M4" s="6" t="s">
        <v>9</v>
      </c>
      <c r="N4" s="6" t="s">
        <v>20</v>
      </c>
    </row>
    <row r="5" spans="1:14" s="14" customFormat="1" ht="142.5" customHeight="1" thickBot="1">
      <c r="A5" s="26">
        <v>1</v>
      </c>
      <c r="B5" s="25" t="s">
        <v>14</v>
      </c>
      <c r="C5" s="7" t="s">
        <v>12</v>
      </c>
      <c r="D5" s="7">
        <v>300</v>
      </c>
      <c r="E5" s="8">
        <v>4500</v>
      </c>
      <c r="F5" s="9">
        <v>4400</v>
      </c>
      <c r="G5" s="8">
        <v>4400</v>
      </c>
      <c r="H5" s="10">
        <f>AVERAGE(E5:G5)</f>
        <v>4433.333333333333</v>
      </c>
      <c r="I5" s="11">
        <f>SQRT(((SUM((POWER(G5-H5,2)),(POWER(F5-H5,2)),(POWER(E5-H5,2)))/(COLUMNS(E5:G5)-1))))</f>
        <v>57.735026918962575</v>
      </c>
      <c r="J5" s="11">
        <f>I5/H5*100</f>
        <v>1.3022938402773514</v>
      </c>
      <c r="K5" s="12">
        <f>((D5/3)*(SUM(E5:G5)))</f>
        <v>1330000</v>
      </c>
      <c r="L5" s="13">
        <f>K5/D5</f>
        <v>4433.333333333333</v>
      </c>
      <c r="M5" s="12">
        <f>ROUNDDOWN(L5,2)</f>
        <v>4433.33</v>
      </c>
      <c r="N5" s="12">
        <f>M5*D5</f>
        <v>1329999</v>
      </c>
    </row>
    <row r="6" spans="1:14" s="17" customFormat="1" ht="30.75" customHeight="1">
      <c r="A6" s="30" t="s">
        <v>16</v>
      </c>
      <c r="B6" s="30"/>
      <c r="C6" s="30"/>
      <c r="D6" s="30"/>
      <c r="E6" s="30"/>
      <c r="F6" s="30"/>
      <c r="G6" s="30"/>
      <c r="H6" s="15">
        <f>N5</f>
        <v>1329999</v>
      </c>
      <c r="I6" s="16" t="s">
        <v>10</v>
      </c>
      <c r="J6" s="16"/>
      <c r="K6" s="16"/>
      <c r="L6" s="16"/>
      <c r="M6" s="16"/>
      <c r="N6" s="15"/>
    </row>
    <row r="7" spans="1:14" ht="36" customHeight="1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0" ht="15.75" customHeight="1">
      <c r="A8" s="27"/>
      <c r="B8" s="27"/>
      <c r="C8" s="18"/>
      <c r="D8" s="18"/>
      <c r="E8" s="32"/>
      <c r="F8" s="32"/>
      <c r="G8" s="32"/>
      <c r="H8" s="32"/>
      <c r="I8" s="32"/>
      <c r="J8" s="32"/>
    </row>
    <row r="9" spans="1:7" s="24" customFormat="1" ht="15.75">
      <c r="A9" s="28"/>
      <c r="B9" s="28"/>
      <c r="C9" s="28"/>
      <c r="D9" s="20"/>
      <c r="E9" s="21"/>
      <c r="F9" s="22"/>
      <c r="G9" s="23"/>
    </row>
    <row r="10" spans="1:7" s="24" customFormat="1" ht="15.75">
      <c r="A10" s="19"/>
      <c r="B10" s="19"/>
      <c r="C10" s="19"/>
      <c r="D10" s="20"/>
      <c r="E10" s="21"/>
      <c r="F10" s="22"/>
      <c r="G10" s="23"/>
    </row>
    <row r="11" spans="1:7" s="24" customFormat="1" ht="11.25" customHeight="1">
      <c r="A11" s="19"/>
      <c r="B11" s="19"/>
      <c r="C11" s="19"/>
      <c r="D11" s="20"/>
      <c r="E11" s="21"/>
      <c r="F11" s="22"/>
      <c r="G11" s="23"/>
    </row>
    <row r="12" spans="1:7" ht="19.5" customHeight="1">
      <c r="A12" s="27"/>
      <c r="B12" s="27"/>
      <c r="C12" s="18"/>
      <c r="D12" s="18"/>
      <c r="E12" s="18"/>
      <c r="F12" s="18"/>
      <c r="G12" s="18"/>
    </row>
    <row r="13" spans="1:7" s="24" customFormat="1" ht="15.75">
      <c r="A13" s="28"/>
      <c r="B13" s="28"/>
      <c r="C13" s="28"/>
      <c r="D13" s="20"/>
      <c r="E13" s="21"/>
      <c r="F13" s="22"/>
      <c r="G13" s="23"/>
    </row>
  </sheetData>
  <sheetProtection/>
  <mergeCells count="16">
    <mergeCell ref="K1:N1"/>
    <mergeCell ref="A2:N2"/>
    <mergeCell ref="A3:A4"/>
    <mergeCell ref="B3:B4"/>
    <mergeCell ref="C3:C4"/>
    <mergeCell ref="D3:D4"/>
    <mergeCell ref="E3:G3"/>
    <mergeCell ref="H3:J3"/>
    <mergeCell ref="A12:B12"/>
    <mergeCell ref="A13:C13"/>
    <mergeCell ref="K3:N3"/>
    <mergeCell ref="A6:G6"/>
    <mergeCell ref="A7:N7"/>
    <mergeCell ref="A8:B8"/>
    <mergeCell ref="E8:J8"/>
    <mergeCell ref="A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ATorbenko</dc:creator>
  <cp:keywords/>
  <dc:description/>
  <cp:lastModifiedBy>Юлия Вячеславовна Бабкина</cp:lastModifiedBy>
  <cp:lastPrinted>2022-02-01T09:12:22Z</cp:lastPrinted>
  <dcterms:created xsi:type="dcterms:W3CDTF">2014-01-28T13:50:42Z</dcterms:created>
  <dcterms:modified xsi:type="dcterms:W3CDTF">2022-02-02T07:33:48Z</dcterms:modified>
  <cp:category/>
  <cp:version/>
  <cp:contentType/>
  <cp:contentStatus/>
</cp:coreProperties>
</file>