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данные'!$17:$17</definedName>
  </definedNames>
  <calcPr fullCalcOnLoad="1"/>
</workbook>
</file>

<file path=xl/comments1.xml><?xml version="1.0" encoding="utf-8"?>
<comments xmlns="http://schemas.openxmlformats.org/spreadsheetml/2006/main">
  <authors>
    <author>Lexy</author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7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2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1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1" authorId="2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61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1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1" authorId="2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1" authorId="2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1" authorId="2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7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1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1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1" authorId="2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1" authorId="2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3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1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1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1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1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1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1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6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1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1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1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1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1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1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1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1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1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1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1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1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61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1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1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1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1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1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1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1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1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1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1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3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5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4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4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G61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61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61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4" authorId="2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9" authorId="2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7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6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67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67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67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6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6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6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6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83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5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<sst xmlns="http://schemas.openxmlformats.org/spreadsheetml/2006/main" count="1670" uniqueCount="202">
  <si>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</si>
  <si>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</si>
  <si>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</si>
  <si>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</si>
  <si>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</si>
  <si>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</si>
  <si>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</si>
  <si>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</si>
  <si>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</si>
  <si>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</si>
  <si>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</si>
  <si>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</si>
  <si>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</si>
  <si>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</si>
  <si>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</si>
  <si>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</si>
  <si>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</si>
  <si>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</si>
  <si>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</si>
  <si>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</si>
  <si>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</si>
  <si>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</si>
  <si>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</si>
  <si>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</si>
  <si>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</si>
  <si>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</si>
  <si>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</si>
  <si>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</si>
  <si>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</si>
  <si>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</si>
  <si>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</si>
  <si>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</si>
  <si>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</si>
  <si>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</si>
  <si>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</si>
  <si>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</si>
  <si>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</si>
  <si>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</si>
  <si>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</si>
  <si>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</si>
  <si>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</si>
  <si>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</si>
  <si>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</si>
  <si>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</si>
  <si>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</si>
  <si>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</si>
  <si>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</si>
  <si>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ЖКХ Светлова, 76,</t>
  </si>
  <si>
    <t>Составил:______________ ()</t>
  </si>
  <si>
    <t>Проверил:______________ ()</t>
  </si>
  <si>
    <t xml:space="preserve">Раздел 1. </t>
  </si>
  <si>
    <t>Дорога(существующая)</t>
  </si>
  <si>
    <t>ТЕР27-06-026-01      
Розлив вяжущих материалов
1 т
______________
(Территориальная поправка к базе 2001г МАТ=1,1;
Районный к-т 15%), МАТ х 1,1</t>
  </si>
  <si>
    <t xml:space="preserve">
----------
2990,94</t>
  </si>
  <si>
    <t>42,44
----------
6,53</t>
  </si>
  <si>
    <t xml:space="preserve">
----------
254</t>
  </si>
  <si>
    <t>4
----------
1</t>
  </si>
  <si>
    <t>21,09
----------
6,232</t>
  </si>
  <si>
    <t>7,029
----------
21,107</t>
  </si>
  <si>
    <t xml:space="preserve">
----------
1586</t>
  </si>
  <si>
    <t>25
----------
12</t>
  </si>
  <si>
    <t>Р</t>
  </si>
  <si>
    <t>Накладные расходы от ФОТ(12 руб.)</t>
  </si>
  <si>
    <t>142%*0.85</t>
  </si>
  <si>
    <t>ФОТ</t>
  </si>
  <si>
    <t>Сметная прибыль от ФОТ(12 руб.)</t>
  </si>
  <si>
    <t>95%*(0.85*0.8)</t>
  </si>
  <si>
    <t>Всего с НР и СП</t>
  </si>
  <si>
    <t>ТССЦ-101-1561      
Битумы нефтяные дорожные жидкие, класс МГ, СГ
т
______________
(Территориальная поправка к базе 2001г МАТ=1,1;
Районный к-т 15%), МАТ х 1,1</t>
  </si>
  <si>
    <t xml:space="preserve">
----------
2903,82</t>
  </si>
  <si>
    <t xml:space="preserve">
----------
-254</t>
  </si>
  <si>
    <t xml:space="preserve">
----------
6,232</t>
  </si>
  <si>
    <t xml:space="preserve">
----------
-1585</t>
  </si>
  <si>
    <t>М</t>
  </si>
  <si>
    <t>ТССЦ-101-1715      
Эмульсия битумная
т
______________
(Территориальная поправка к базе 2001г МАТ=1,1;
Районный к-т 15%), МАТ х 1,1</t>
  </si>
  <si>
    <t xml:space="preserve">
----------
3187,03</t>
  </si>
  <si>
    <t xml:space="preserve">
----------
279</t>
  </si>
  <si>
    <t xml:space="preserve">
----------
5,157</t>
  </si>
  <si>
    <t xml:space="preserve">
----------
1440</t>
  </si>
  <si>
    <t>ТЕР27-06-020-01      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
______________
(Территориальная поправка к базе 2001г МАТ=1,1;
Районный к-т 15%), МАТ х 1,1</t>
  </si>
  <si>
    <t>352,36
----------
33095,83</t>
  </si>
  <si>
    <t>2433,44
----------
240,49</t>
  </si>
  <si>
    <t>100
----------
9382</t>
  </si>
  <si>
    <t>690
----------
68</t>
  </si>
  <si>
    <t>21,09
----------
10,757</t>
  </si>
  <si>
    <t>6,411
----------
21,103</t>
  </si>
  <si>
    <t>2107
----------
100929</t>
  </si>
  <si>
    <t>4423
----------
1439</t>
  </si>
  <si>
    <t>Накладные расходы от ФОТ(3546 руб.)</t>
  </si>
  <si>
    <t>Сметная прибыль от ФОТ(3546 руб.)</t>
  </si>
  <si>
    <t>Прайс-лист ГУП ДХ АК "Юго-Западное ДСУ"      
Асфальтобетонные смеси марка II, тип Б   (3186,44:5,48:1,1)
т
______________
(Территориальная поправка к базе 2001г МАТ=1,1;
Районный к-т 15%), МАТ х 1,1</t>
  </si>
  <si>
    <t xml:space="preserve">
----------
581,46</t>
  </si>
  <si>
    <t xml:space="preserve">
----------
15926</t>
  </si>
  <si>
    <t xml:space="preserve">
----------
5,48</t>
  </si>
  <si>
    <t xml:space="preserve">
----------
87275</t>
  </si>
  <si>
    <t>ТССЦ-410-0005      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А
т
______________
(Территориальная поправка к базе 2001г МАТ=1,1;
Районный к-т 15%), МАТ х 1,1</t>
  </si>
  <si>
    <t xml:space="preserve">
----------
340,56</t>
  </si>
  <si>
    <t xml:space="preserve">
----------
-9328</t>
  </si>
  <si>
    <t xml:space="preserve">
----------
10,783</t>
  </si>
  <si>
    <t xml:space="preserve">
----------
-100583</t>
  </si>
  <si>
    <t>ТЕР27-06-021-01      
На каждые 0,5 см изменения толщины покрытия добавлять или исключать: к расценке 27-06-020-01
1000 м2 покрытия
______________
(Территориальная поправка к базе 2001г МАТ=1,1;
Районный к-т 15%;
 ПЗ=2 (ОЗП=2; ЭМ=2 к расх.; ЗПМ=2; МАТ=2 к расх.; ТЗ=2; ТЗМ=2)), МАТ х 1,1</t>
  </si>
  <si>
    <t>1,66
----------
8248,94</t>
  </si>
  <si>
    <t xml:space="preserve">
----------
2339</t>
  </si>
  <si>
    <t>21,09
----------
10,779</t>
  </si>
  <si>
    <t>1,107
----------
21,09</t>
  </si>
  <si>
    <t>10
----------
25208</t>
  </si>
  <si>
    <t>Накладные расходы от ФОТ(10 руб.)</t>
  </si>
  <si>
    <t>Сметная прибыль от ФОТ(10 руб.)</t>
  </si>
  <si>
    <t xml:space="preserve">
----------
-2337</t>
  </si>
  <si>
    <t xml:space="preserve">
----------
-25195</t>
  </si>
  <si>
    <t xml:space="preserve">
----------
3989</t>
  </si>
  <si>
    <t xml:space="preserve">
----------
21862</t>
  </si>
  <si>
    <t>Замена бортовых камней</t>
  </si>
  <si>
    <t>ТЕРр68-14-1      
Разборка бортовых камней: на бетонном основании
100 м
______________
(Территориальная поправка к базе 2001г МАТ=1,1;
Районный к-т 15%), МАТ х 1,1</t>
  </si>
  <si>
    <t>602,73
----------
86,48</t>
  </si>
  <si>
    <t>392
----------
56</t>
  </si>
  <si>
    <t>21,09
----------
5,48</t>
  </si>
  <si>
    <t>6,666
----------
21,098</t>
  </si>
  <si>
    <t>2612
----------
1186</t>
  </si>
  <si>
    <t>Накладные расходы от ФОТ(8912 руб.)</t>
  </si>
  <si>
    <t>104%*0.85</t>
  </si>
  <si>
    <t>Сметная прибыль от ФОТ(8912 руб.)</t>
  </si>
  <si>
    <t>60%*0.8</t>
  </si>
  <si>
    <t>ТЕР27-02-010-02      
Установка бортовых камней бетонных: при других видах покрытий
100 м бортового камня
______________
(Территориальная поправка к базе 2001г МАТ=1,1;
Районный к-т 15%), МАТ х 1,1</t>
  </si>
  <si>
    <t>615,07
----------
3999,99</t>
  </si>
  <si>
    <t>78,6
----------
8,41</t>
  </si>
  <si>
    <t>449
----------
2920</t>
  </si>
  <si>
    <t>57
----------
6</t>
  </si>
  <si>
    <t>21,09
----------
5,122</t>
  </si>
  <si>
    <t>7,334
----------
21,086</t>
  </si>
  <si>
    <t>9469
----------
14956</t>
  </si>
  <si>
    <t>421
----------
129</t>
  </si>
  <si>
    <t>Накладные расходы от ФОТ(9598 руб.)</t>
  </si>
  <si>
    <t>Сметная прибыль от ФОТ(9598 руб.)</t>
  </si>
  <si>
    <t>ТССЦ-403-8021      
Камни бортовые БР 100.30.15 /бетон В30 (М400), объем 0,043 м3/ (ГОСТ 6665-91)
шт.
______________
(Территориальная поправка к базе 2001г МАТ=1,1;
Районный к-т 15%), МАТ х 1,1</t>
  </si>
  <si>
    <t xml:space="preserve">
----------
64,26</t>
  </si>
  <si>
    <t xml:space="preserve">
----------
4691</t>
  </si>
  <si>
    <t xml:space="preserve">
----------
4,931</t>
  </si>
  <si>
    <t xml:space="preserve">
----------
23132</t>
  </si>
  <si>
    <t>Подходы к подъездам</t>
  </si>
  <si>
    <t>ТЕР27-07-001-01      
Устройство асфальтобетонных покрытий дорожек и тротуаров однослойных из литой мелкозернистой асфальтобетонной смеси толщиной 3 см
100 м2 покрытия
______________
(Территориальная поправка к базе 2001г МАТ=1,1;
Районный к-т 15%), МАТ х 1,1</t>
  </si>
  <si>
    <t>134,41
----------
1614,76</t>
  </si>
  <si>
    <t>52,84
----------
0,53</t>
  </si>
  <si>
    <t>44
----------
523</t>
  </si>
  <si>
    <t>21,09
----------
13,742</t>
  </si>
  <si>
    <t>3,111
----------
20,851</t>
  </si>
  <si>
    <t>918
----------
7190</t>
  </si>
  <si>
    <t>53
----------
4</t>
  </si>
  <si>
    <t>Накладные расходы от ФОТ(922 руб.)</t>
  </si>
  <si>
    <t>Сметная прибыль от ФОТ(922 руб.)</t>
  </si>
  <si>
    <t>ТССЦ-410-0054      
Асфальт литой для покрытий тротуаров тип II (жесткий)
т
______________
(Территориальная поправка к базе 2001г МАТ=1,1;
Районный к-т 15%), МАТ х 1,1</t>
  </si>
  <si>
    <t xml:space="preserve">
----------
196,27</t>
  </si>
  <si>
    <t xml:space="preserve">
----------
-454</t>
  </si>
  <si>
    <t xml:space="preserve">
----------
14,857</t>
  </si>
  <si>
    <t xml:space="preserve">
----------
-6745</t>
  </si>
  <si>
    <t xml:space="preserve">
----------
1345</t>
  </si>
  <si>
    <t xml:space="preserve">
----------
7370</t>
  </si>
  <si>
    <t>Малые формы</t>
  </si>
  <si>
    <t>Прайс-лист ООО "САН" от 17.03.2017      
Диван садово-парковый   с установкой   код 002205   (12311:1,18:5,48)
шт
______________
(Территориальная поправка к базе 2001г МАТ=1,1;
Районный к-т 15%), МАТ х 1,1</t>
  </si>
  <si>
    <t xml:space="preserve">
----------
2094,22</t>
  </si>
  <si>
    <t xml:space="preserve">
----------
6283</t>
  </si>
  <si>
    <t xml:space="preserve">
----------
34429</t>
  </si>
  <si>
    <t>Итого прямые затраты по смете в текущих ценах</t>
  </si>
  <si>
    <t xml:space="preserve"> </t>
  </si>
  <si>
    <t>20230
----------
191269</t>
  </si>
  <si>
    <t>7535
----------
2770</t>
  </si>
  <si>
    <t>Накладные расходы</t>
  </si>
  <si>
    <t>Сметная прибыль</t>
  </si>
  <si>
    <t>Итоги по смете:</t>
  </si>
  <si>
    <t xml:space="preserve">  Автомобильные дороги</t>
  </si>
  <si>
    <t xml:space="preserve">  Благоустройство (ремонтно-строительные)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</si>
  <si>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</si>
  <si>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</si>
  <si>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</si>
  <si>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</si>
  <si>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</si>
  <si>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</si>
  <si>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</si>
  <si>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</si>
  <si>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</si>
  <si>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20230
_______
191269</t>
  </si>
  <si>
    <t>7535
_________
2770</t>
  </si>
  <si>
    <t>Итого прямые затраты по смете</t>
  </si>
  <si>
    <t>959
----------
35558</t>
  </si>
  <si>
    <t>1161
----------
131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</si>
  <si>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</si>
  <si>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</si>
  <si>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</si>
  <si>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</si>
  <si>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 xml:space="preserve">    Автомобильные дороги</t>
  </si>
  <si>
    <t xml:space="preserve">    Благоустройство (ремонтно-строительные)</t>
  </si>
  <si>
    <t xml:space="preserve">    Итого</t>
  </si>
  <si>
    <t xml:space="preserve">    НДС 18%</t>
  </si>
  <si>
    <t xml:space="preserve">    ВСЕГО по смете</t>
  </si>
  <si>
    <t>Алтайский край, г.Рубцовск</t>
  </si>
  <si>
    <t>на Благоустройство дворовых территорий многоквартирных домов  по адресу:ул. Светлова, 76</t>
  </si>
  <si>
    <t>Составлен в базисных и текущих ценах по состоянию на  1 квартал  2017г.</t>
  </si>
  <si>
    <t xml:space="preserve">ЛОКАЛЬНАЯ  СМЕТА № 1 </t>
  </si>
  <si>
    <t>Основание:  дефектная ведомость №1</t>
  </si>
  <si>
    <t>Дорога (существующая)</t>
  </si>
  <si>
    <t>Приложение №3</t>
  </si>
  <si>
    <t>к информационной карте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</si>
</sst>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3" fillId="27" borderId="3" applyNumberFormat="0" applyAlignment="0" applyProtection="0"/>
    <xf numFmtId="0" fontId="4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6" fillId="32" borderId="0" applyNumberFormat="0" applyBorder="0" applyAlignment="0" applyProtection="0"/>
    <xf numFmtId="0" fontId="2" fillId="0" borderId="0">
      <alignment/>
      <protection/>
    </xf>
  </cellStyleXfs>
  <cellXfs count="153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81" applyFont="1" applyBorder="1" applyAlignment="1">
      <alignment horizontal="left"/>
      <protection/>
    </xf>
    <xf numFmtId="0" fontId="9" fillId="0" borderId="0" xfId="53" applyFont="1" applyAlignment="1">
      <alignment horizontal="right" vertical="top"/>
      <protection/>
    </xf>
    <xf numFmtId="0" fontId="9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2" fontId="9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center" vertical="top" wrapText="1"/>
    </xf>
    <xf numFmtId="0" fontId="20" fillId="0" borderId="0" xfId="84" applyFont="1" applyAlignment="1">
      <alignment horizontal="left" vertical="top"/>
      <protection/>
    </xf>
    <xf numFmtId="49" fontId="19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2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0" xfId="53" applyFont="1" applyBorder="1">
      <alignment horizontal="right" vertical="top" wrapText="1"/>
      <protection/>
    </xf>
    <xf numFmtId="1" fontId="9" fillId="0" borderId="1" xfId="0" applyNumberFormat="1" applyFont="1" applyBorder="1" applyAlignment="1">
      <alignment horizontal="right" vertical="top" wrapText="1"/>
    </xf>
    <xf numFmtId="1" fontId="19" fillId="0" borderId="1" xfId="0" applyNumberFormat="1" applyFont="1" applyBorder="1" applyAlignment="1">
      <alignment horizontal="right" vertical="top" wrapText="1"/>
    </xf>
    <xf numFmtId="168" fontId="19" fillId="0" borderId="1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4" fontId="9" fillId="0" borderId="0" xfId="59" applyNumberFormat="1" applyFont="1" applyAlignment="1">
      <alignment horizontal="right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9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9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19" xfId="81" applyFont="1" applyBorder="1" applyAlignment="1">
      <alignment horizontal="center" wrapText="1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2" fillId="0" borderId="0" xfId="58" applyAlignment="1">
      <alignment horizontal="right" vertical="center" wrapText="1"/>
      <protection/>
    </xf>
    <xf numFmtId="49" fontId="7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02"/>
  <sheetViews>
    <sheetView showGridLines="0" tabSelected="1" zoomScale="90" zoomScaleNormal="90" zoomScaleSheetLayoutView="100" zoomScalePageLayoutView="0" workbookViewId="0" topLeftCell="A1">
      <selection activeCell="B79" sqref="B7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3.7539062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0"/>
      <c r="C1" s="70"/>
      <c r="D1" s="70"/>
      <c r="E1" s="70"/>
      <c r="F1" s="70"/>
      <c r="G1" s="70"/>
      <c r="H1" s="70"/>
      <c r="I1" s="70"/>
      <c r="J1" s="70"/>
      <c r="K1" s="71"/>
      <c r="L1" s="151" t="s">
        <v>200</v>
      </c>
      <c r="M1" s="71"/>
      <c r="N1" s="71"/>
    </row>
    <row r="2" spans="1:14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30"/>
      <c r="L2" s="152" t="s">
        <v>201</v>
      </c>
      <c r="M2" s="30"/>
      <c r="N2" s="30"/>
    </row>
    <row r="3" spans="1:45" ht="12.75">
      <c r="A3" s="70"/>
      <c r="B3" s="72"/>
      <c r="C3" s="72"/>
      <c r="D3" s="72"/>
      <c r="E3" s="70"/>
      <c r="F3" s="70"/>
      <c r="G3" s="70"/>
      <c r="H3" s="70"/>
      <c r="I3" s="73"/>
      <c r="J3" s="73"/>
      <c r="K3" s="71"/>
      <c r="L3" s="71"/>
      <c r="M3" s="74"/>
      <c r="N3" s="74"/>
      <c r="O3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4.25">
      <c r="A4" s="124" t="s">
        <v>194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5.75">
      <c r="A7" s="125" t="s">
        <v>197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114" t="s">
        <v>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124" t="s">
        <v>195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15" t="s">
        <v>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76"/>
      <c r="B11" s="77"/>
      <c r="C11" s="78"/>
      <c r="D11" s="79"/>
      <c r="E11" s="79"/>
      <c r="F11" s="79"/>
      <c r="G11" s="79"/>
      <c r="H11" s="79"/>
      <c r="I11" s="79"/>
      <c r="J11" s="79"/>
      <c r="K11" s="71"/>
      <c r="L11" s="71"/>
      <c r="M11" s="71"/>
      <c r="N11" s="7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0"/>
      <c r="B12" s="81" t="s">
        <v>198</v>
      </c>
      <c r="C12" s="82"/>
      <c r="D12" s="79"/>
      <c r="E12" s="79"/>
      <c r="F12" s="79"/>
      <c r="G12" s="79"/>
      <c r="H12" s="79"/>
      <c r="I12" s="81"/>
      <c r="J12" s="81"/>
      <c r="K12" s="71"/>
      <c r="L12" s="71"/>
      <c r="M12" s="71"/>
      <c r="N12" s="7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0"/>
      <c r="B13" s="70"/>
      <c r="C13" s="71"/>
      <c r="D13" s="83"/>
      <c r="E13" s="83"/>
      <c r="F13" s="81" t="s">
        <v>3</v>
      </c>
      <c r="G13" s="81"/>
      <c r="H13" s="81"/>
      <c r="I13" s="81"/>
      <c r="J13" s="81"/>
      <c r="K13" s="116">
        <v>303.682</v>
      </c>
      <c r="L13" s="116"/>
      <c r="M13" s="84" t="s">
        <v>9</v>
      </c>
      <c r="N13" s="7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47"/>
    </row>
    <row r="14" spans="1:45" ht="12.75">
      <c r="A14" s="80"/>
      <c r="B14" s="70"/>
      <c r="C14" s="71"/>
      <c r="D14" s="83"/>
      <c r="E14" s="83"/>
      <c r="F14" s="81" t="s">
        <v>11</v>
      </c>
      <c r="G14" s="81"/>
      <c r="H14" s="81"/>
      <c r="I14" s="81"/>
      <c r="J14" s="81"/>
      <c r="K14" s="130">
        <v>115.72</v>
      </c>
      <c r="L14" s="130"/>
      <c r="M14" s="85" t="s">
        <v>10</v>
      </c>
      <c r="N14" s="8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/>
    </row>
    <row r="15" spans="1:45" ht="12.75">
      <c r="A15" s="80"/>
      <c r="B15" s="70"/>
      <c r="C15" s="16"/>
      <c r="D15" s="83"/>
      <c r="E15" s="83"/>
      <c r="F15" s="81" t="s">
        <v>8</v>
      </c>
      <c r="G15" s="81"/>
      <c r="H15" s="81"/>
      <c r="I15" s="81"/>
      <c r="J15" s="81"/>
      <c r="K15" s="116">
        <v>23</v>
      </c>
      <c r="L15" s="116"/>
      <c r="M15" s="85" t="s">
        <v>9</v>
      </c>
      <c r="N15" s="8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/>
    </row>
    <row r="16" spans="1:45" ht="12.75">
      <c r="A16" s="80"/>
      <c r="B16" s="70"/>
      <c r="C16" s="81"/>
      <c r="D16" s="81"/>
      <c r="E16" s="81"/>
      <c r="F16" s="81" t="s">
        <v>196</v>
      </c>
      <c r="G16" s="81"/>
      <c r="H16" s="81"/>
      <c r="I16" s="81"/>
      <c r="J16" s="81"/>
      <c r="K16" s="71"/>
      <c r="L16" s="71"/>
      <c r="M16" s="71"/>
      <c r="N16" s="7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19"/>
    </row>
    <row r="17" spans="1:45" s="13" customFormat="1" ht="12.75">
      <c r="A17" s="1"/>
      <c r="B17" s="5"/>
      <c r="C17" s="2"/>
      <c r="D17" s="9"/>
      <c r="E17" s="9"/>
      <c r="F17" s="9"/>
      <c r="G17" s="9"/>
      <c r="H17" s="9"/>
      <c r="I17" s="9"/>
      <c r="J17" s="9"/>
      <c r="K17" s="8"/>
      <c r="L17" s="8"/>
      <c r="M17" s="8"/>
      <c r="N17" s="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39"/>
    </row>
    <row r="18" spans="1:45" s="3" customFormat="1" ht="12.75">
      <c r="A18" s="126" t="s">
        <v>4</v>
      </c>
      <c r="B18" s="126" t="s">
        <v>13</v>
      </c>
      <c r="C18" s="126" t="s">
        <v>16</v>
      </c>
      <c r="D18" s="118" t="s">
        <v>14</v>
      </c>
      <c r="E18" s="119"/>
      <c r="F18" s="120"/>
      <c r="G18" s="118" t="s">
        <v>15</v>
      </c>
      <c r="H18" s="119"/>
      <c r="I18" s="120"/>
      <c r="J18" s="131" t="s">
        <v>5</v>
      </c>
      <c r="K18" s="132"/>
      <c r="L18" s="117" t="s">
        <v>22</v>
      </c>
      <c r="M18" s="117"/>
      <c r="N18" s="117"/>
      <c r="O18" s="3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</row>
    <row r="19" spans="1:47" s="20" customFormat="1" ht="12.75">
      <c r="A19" s="127"/>
      <c r="B19" s="127"/>
      <c r="C19" s="127"/>
      <c r="D19" s="121" t="s">
        <v>12</v>
      </c>
      <c r="E19" s="23" t="s">
        <v>20</v>
      </c>
      <c r="F19" s="23" t="s">
        <v>17</v>
      </c>
      <c r="G19" s="121" t="s">
        <v>12</v>
      </c>
      <c r="H19" s="23" t="s">
        <v>20</v>
      </c>
      <c r="I19" s="23" t="s">
        <v>17</v>
      </c>
      <c r="J19" s="23" t="s">
        <v>20</v>
      </c>
      <c r="K19" s="23" t="s">
        <v>17</v>
      </c>
      <c r="L19" s="117" t="s">
        <v>12</v>
      </c>
      <c r="M19" s="23" t="s">
        <v>20</v>
      </c>
      <c r="N19" s="23" t="s">
        <v>17</v>
      </c>
      <c r="O19" s="3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  <c r="AT19" s="40"/>
      <c r="AU19" s="40"/>
    </row>
    <row r="20" spans="1:47" ht="12.75">
      <c r="A20" s="128"/>
      <c r="B20" s="128"/>
      <c r="C20" s="128"/>
      <c r="D20" s="122"/>
      <c r="E20" s="17" t="s">
        <v>19</v>
      </c>
      <c r="F20" s="23" t="s">
        <v>18</v>
      </c>
      <c r="G20" s="122"/>
      <c r="H20" s="17" t="s">
        <v>19</v>
      </c>
      <c r="I20" s="23" t="s">
        <v>18</v>
      </c>
      <c r="J20" s="17" t="s">
        <v>19</v>
      </c>
      <c r="K20" s="23" t="s">
        <v>18</v>
      </c>
      <c r="L20" s="123"/>
      <c r="M20" s="17" t="s">
        <v>19</v>
      </c>
      <c r="N20" s="23" t="s">
        <v>18</v>
      </c>
      <c r="O20" s="35" t="s">
        <v>36</v>
      </c>
      <c r="P20"/>
      <c r="Q20" s="33" t="s">
        <v>31</v>
      </c>
      <c r="S20"/>
      <c r="T20"/>
      <c r="U20"/>
      <c r="V20"/>
      <c r="W20"/>
      <c r="X20"/>
      <c r="Y20"/>
      <c r="Z20"/>
      <c r="AA20"/>
      <c r="AB20"/>
      <c r="AC20"/>
      <c r="AD20"/>
      <c r="AE20" t="s">
        <v>32</v>
      </c>
      <c r="AF20" t="s">
        <v>33</v>
      </c>
      <c r="AG20" t="s">
        <v>34</v>
      </c>
      <c r="AH20" t="s">
        <v>35</v>
      </c>
      <c r="AI20" t="s">
        <v>37</v>
      </c>
      <c r="AJ20" t="s">
        <v>38</v>
      </c>
      <c r="AK20" t="s">
        <v>39</v>
      </c>
      <c r="AL20" t="s">
        <v>40</v>
      </c>
      <c r="AM20" t="s">
        <v>41</v>
      </c>
      <c r="AN20" t="s">
        <v>42</v>
      </c>
      <c r="AO20" s="38"/>
      <c r="AP20" s="38"/>
      <c r="AQ20" s="38"/>
      <c r="AR20" s="38"/>
      <c r="AS20" s="41"/>
      <c r="AT20" s="41"/>
      <c r="AU20" s="41"/>
    </row>
    <row r="21" spans="1:47" ht="12.7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12</v>
      </c>
      <c r="M21" s="37">
        <v>13</v>
      </c>
      <c r="N21" s="37">
        <v>14</v>
      </c>
      <c r="O21" s="36"/>
      <c r="P21" s="24"/>
      <c r="Q21" s="36"/>
      <c r="R21" s="36"/>
      <c r="S21" s="36"/>
      <c r="T21" s="24"/>
      <c r="U21" s="24"/>
      <c r="V21" s="36"/>
      <c r="W21" s="3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44"/>
      <c r="AJ21" s="44"/>
      <c r="AK21" s="44"/>
      <c r="AL21" s="44"/>
      <c r="AM21" s="24"/>
      <c r="AN21" s="44"/>
      <c r="AO21" s="45"/>
      <c r="AP21" s="45"/>
      <c r="AQ21" s="45"/>
      <c r="AR21" s="45"/>
      <c r="AS21" s="42"/>
      <c r="AT21" s="42"/>
      <c r="AU21" s="42"/>
    </row>
    <row r="22" spans="1:45" ht="21" customHeight="1">
      <c r="A22" s="133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39"/>
    </row>
    <row r="23" spans="1:45" ht="17.25" customHeight="1">
      <c r="A23" s="135" t="s">
        <v>199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39"/>
    </row>
    <row r="24" spans="1:45" ht="89.25">
      <c r="A24" s="88">
        <v>1</v>
      </c>
      <c r="B24" s="93" t="s">
        <v>52</v>
      </c>
      <c r="C24" s="89">
        <v>0.08505</v>
      </c>
      <c r="D24" s="87">
        <v>3033.39</v>
      </c>
      <c r="E24" s="87" t="s">
        <v>53</v>
      </c>
      <c r="F24" s="87" t="s">
        <v>54</v>
      </c>
      <c r="G24" s="87">
        <v>258</v>
      </c>
      <c r="H24" s="87" t="s">
        <v>55</v>
      </c>
      <c r="I24" s="87" t="s">
        <v>56</v>
      </c>
      <c r="J24" s="87" t="s">
        <v>57</v>
      </c>
      <c r="K24" s="94" t="s">
        <v>58</v>
      </c>
      <c r="L24" s="87">
        <v>1611</v>
      </c>
      <c r="M24" s="87" t="s">
        <v>59</v>
      </c>
      <c r="N24" s="87" t="s">
        <v>60</v>
      </c>
      <c r="O24" s="95">
        <f>0+1</f>
        <v>1</v>
      </c>
      <c r="P24" s="96" t="s">
        <v>61</v>
      </c>
      <c r="Q24" s="95">
        <f>0+12</f>
        <v>12</v>
      </c>
      <c r="R24" s="95">
        <v>258</v>
      </c>
      <c r="S24" s="95">
        <v>1611</v>
      </c>
      <c r="T24" s="96"/>
      <c r="U24" s="96"/>
      <c r="V24" s="95"/>
      <c r="W24" s="95"/>
      <c r="X24" s="96">
        <v>1634</v>
      </c>
      <c r="Y24" s="96"/>
      <c r="Z24" s="96"/>
      <c r="AA24" s="96"/>
      <c r="AB24" s="96"/>
      <c r="AC24" s="96"/>
      <c r="AD24" s="96"/>
      <c r="AE24" s="97"/>
      <c r="AF24" s="97">
        <v>25</v>
      </c>
      <c r="AG24" s="97">
        <v>12</v>
      </c>
      <c r="AH24" s="97">
        <v>1586</v>
      </c>
      <c r="AI24" s="95"/>
      <c r="AJ24" s="95">
        <v>4</v>
      </c>
      <c r="AK24" s="95">
        <v>1</v>
      </c>
      <c r="AL24" s="95">
        <v>254</v>
      </c>
      <c r="AM24" s="95">
        <v>1611</v>
      </c>
      <c r="AN24" s="95">
        <v>258</v>
      </c>
      <c r="AO24" s="98">
        <v>21.09</v>
      </c>
      <c r="AP24" s="98">
        <v>7.029</v>
      </c>
      <c r="AQ24" s="98">
        <v>21.107</v>
      </c>
      <c r="AR24" s="98">
        <v>6.232</v>
      </c>
      <c r="AS24" s="39"/>
    </row>
    <row r="25" spans="1:45" ht="15" customHeight="1">
      <c r="A25" s="99" t="s">
        <v>23</v>
      </c>
      <c r="B25" s="100" t="s">
        <v>62</v>
      </c>
      <c r="C25" s="61" t="s">
        <v>63</v>
      </c>
      <c r="D25" s="62"/>
      <c r="E25" s="62"/>
      <c r="F25" s="62"/>
      <c r="G25" s="62">
        <v>1</v>
      </c>
      <c r="H25" s="62"/>
      <c r="I25" s="62"/>
      <c r="J25" s="62" t="s">
        <v>63</v>
      </c>
      <c r="K25" s="63"/>
      <c r="L25" s="62">
        <v>15</v>
      </c>
      <c r="M25" s="102"/>
      <c r="N25" s="102"/>
      <c r="O25" s="64"/>
      <c r="P25" s="65"/>
      <c r="Q25" s="64"/>
      <c r="R25" s="64"/>
      <c r="S25" s="64"/>
      <c r="T25" s="65" t="s">
        <v>62</v>
      </c>
      <c r="U25" s="65"/>
      <c r="V25" s="64">
        <v>15</v>
      </c>
      <c r="W25" s="64"/>
      <c r="X25" s="65"/>
      <c r="Y25" s="65">
        <v>1</v>
      </c>
      <c r="Z25" s="65"/>
      <c r="AA25" s="65" t="s">
        <v>63</v>
      </c>
      <c r="AB25" s="65"/>
      <c r="AC25" s="65" t="s">
        <v>64</v>
      </c>
      <c r="AD25" s="65"/>
      <c r="AE25" s="66"/>
      <c r="AF25" s="66"/>
      <c r="AG25" s="66"/>
      <c r="AH25" s="66"/>
      <c r="AI25" s="64"/>
      <c r="AJ25" s="64"/>
      <c r="AK25" s="64"/>
      <c r="AL25" s="64"/>
      <c r="AM25" s="64"/>
      <c r="AN25" s="64"/>
      <c r="AO25" s="67" t="s">
        <v>23</v>
      </c>
      <c r="AP25" s="67" t="s">
        <v>23</v>
      </c>
      <c r="AQ25" s="67" t="s">
        <v>23</v>
      </c>
      <c r="AR25" s="67" t="s">
        <v>23</v>
      </c>
      <c r="AS25" s="39"/>
    </row>
    <row r="26" spans="1:45" ht="15" customHeight="1">
      <c r="A26" s="99" t="s">
        <v>23</v>
      </c>
      <c r="B26" s="100" t="s">
        <v>65</v>
      </c>
      <c r="C26" s="61" t="s">
        <v>66</v>
      </c>
      <c r="D26" s="62"/>
      <c r="E26" s="62"/>
      <c r="F26" s="62"/>
      <c r="G26" s="62">
        <v>1</v>
      </c>
      <c r="H26" s="62"/>
      <c r="I26" s="62"/>
      <c r="J26" s="62" t="s">
        <v>66</v>
      </c>
      <c r="K26" s="63"/>
      <c r="L26" s="62">
        <v>8</v>
      </c>
      <c r="M26" s="102"/>
      <c r="N26" s="102"/>
      <c r="O26" s="64"/>
      <c r="P26" s="65"/>
      <c r="Q26" s="64"/>
      <c r="R26" s="64"/>
      <c r="S26" s="64"/>
      <c r="T26" s="65"/>
      <c r="U26" s="65" t="s">
        <v>65</v>
      </c>
      <c r="V26" s="64"/>
      <c r="W26" s="64">
        <v>8</v>
      </c>
      <c r="X26" s="65"/>
      <c r="Y26" s="65"/>
      <c r="Z26" s="65">
        <v>1</v>
      </c>
      <c r="AA26" s="65"/>
      <c r="AB26" s="65" t="s">
        <v>66</v>
      </c>
      <c r="AC26" s="65"/>
      <c r="AD26" s="65" t="s">
        <v>64</v>
      </c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12.75">
      <c r="A27" s="99" t="s">
        <v>23</v>
      </c>
      <c r="B27" s="100" t="s">
        <v>67</v>
      </c>
      <c r="C27" s="61" t="s">
        <v>23</v>
      </c>
      <c r="D27" s="62"/>
      <c r="E27" s="62"/>
      <c r="F27" s="62"/>
      <c r="G27" s="62">
        <v>260</v>
      </c>
      <c r="H27" s="62"/>
      <c r="I27" s="62"/>
      <c r="J27" s="62"/>
      <c r="K27" s="63"/>
      <c r="L27" s="62">
        <v>1634</v>
      </c>
      <c r="M27" s="102"/>
      <c r="N27" s="102"/>
      <c r="O27" s="64"/>
      <c r="P27" s="65"/>
      <c r="Q27" s="64"/>
      <c r="R27" s="64"/>
      <c r="S27" s="64"/>
      <c r="T27" s="65" t="s">
        <v>67</v>
      </c>
      <c r="U27" s="65"/>
      <c r="V27" s="64">
        <v>1634</v>
      </c>
      <c r="W27" s="64"/>
      <c r="X27" s="65"/>
      <c r="Y27" s="65">
        <v>260</v>
      </c>
      <c r="Z27" s="65"/>
      <c r="AA27" s="65"/>
      <c r="AB27" s="65"/>
      <c r="AC27" s="65"/>
      <c r="AD27" s="65"/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102">
      <c r="A28" s="88">
        <v>2</v>
      </c>
      <c r="B28" s="93" t="s">
        <v>68</v>
      </c>
      <c r="C28" s="89">
        <v>-0.0876</v>
      </c>
      <c r="D28" s="87">
        <v>2903.82</v>
      </c>
      <c r="E28" s="87" t="s">
        <v>69</v>
      </c>
      <c r="F28" s="87"/>
      <c r="G28" s="87">
        <v>-254</v>
      </c>
      <c r="H28" s="87" t="s">
        <v>70</v>
      </c>
      <c r="I28" s="87"/>
      <c r="J28" s="87" t="s">
        <v>71</v>
      </c>
      <c r="K28" s="94"/>
      <c r="L28" s="87">
        <v>-1585</v>
      </c>
      <c r="M28" s="87" t="s">
        <v>72</v>
      </c>
      <c r="N28" s="87"/>
      <c r="O28" s="95">
        <f>0+0</f>
        <v>0</v>
      </c>
      <c r="P28" s="96" t="s">
        <v>73</v>
      </c>
      <c r="Q28" s="95">
        <f>0+0</f>
        <v>0</v>
      </c>
      <c r="R28" s="95">
        <v>-254</v>
      </c>
      <c r="S28" s="95">
        <v>-1585</v>
      </c>
      <c r="T28" s="96"/>
      <c r="U28" s="96"/>
      <c r="V28" s="95"/>
      <c r="W28" s="95"/>
      <c r="X28" s="96">
        <v>-1585</v>
      </c>
      <c r="Y28" s="96"/>
      <c r="Z28" s="96"/>
      <c r="AA28" s="96"/>
      <c r="AB28" s="96"/>
      <c r="AC28" s="96"/>
      <c r="AD28" s="96"/>
      <c r="AE28" s="97"/>
      <c r="AF28" s="97"/>
      <c r="AG28" s="97"/>
      <c r="AH28" s="97">
        <v>-1585</v>
      </c>
      <c r="AI28" s="95"/>
      <c r="AJ28" s="95"/>
      <c r="AK28" s="95"/>
      <c r="AL28" s="95">
        <v>-254</v>
      </c>
      <c r="AM28" s="95">
        <v>-1585</v>
      </c>
      <c r="AN28" s="95">
        <v>-254</v>
      </c>
      <c r="AO28" s="98" t="s">
        <v>23</v>
      </c>
      <c r="AP28" s="98" t="s">
        <v>23</v>
      </c>
      <c r="AQ28" s="98" t="s">
        <v>23</v>
      </c>
      <c r="AR28" s="98">
        <v>6.232</v>
      </c>
      <c r="AS28" s="39"/>
    </row>
    <row r="29" spans="1:45" ht="89.25">
      <c r="A29" s="88">
        <v>3</v>
      </c>
      <c r="B29" s="93" t="s">
        <v>74</v>
      </c>
      <c r="C29" s="89">
        <v>0.0876</v>
      </c>
      <c r="D29" s="87">
        <v>3187.03</v>
      </c>
      <c r="E29" s="87" t="s">
        <v>75</v>
      </c>
      <c r="F29" s="87"/>
      <c r="G29" s="87">
        <v>279</v>
      </c>
      <c r="H29" s="87" t="s">
        <v>76</v>
      </c>
      <c r="I29" s="87"/>
      <c r="J29" s="87" t="s">
        <v>77</v>
      </c>
      <c r="K29" s="94"/>
      <c r="L29" s="87">
        <v>1440</v>
      </c>
      <c r="M29" s="87" t="s">
        <v>78</v>
      </c>
      <c r="N29" s="87"/>
      <c r="O29" s="95">
        <f>0+0</f>
        <v>0</v>
      </c>
      <c r="P29" s="96" t="s">
        <v>73</v>
      </c>
      <c r="Q29" s="95">
        <f>0+0</f>
        <v>0</v>
      </c>
      <c r="R29" s="95">
        <v>279</v>
      </c>
      <c r="S29" s="95">
        <v>1440</v>
      </c>
      <c r="T29" s="96"/>
      <c r="U29" s="96"/>
      <c r="V29" s="95"/>
      <c r="W29" s="95"/>
      <c r="X29" s="96">
        <v>1440</v>
      </c>
      <c r="Y29" s="96"/>
      <c r="Z29" s="96"/>
      <c r="AA29" s="96"/>
      <c r="AB29" s="96"/>
      <c r="AC29" s="96"/>
      <c r="AD29" s="96"/>
      <c r="AE29" s="97"/>
      <c r="AF29" s="97"/>
      <c r="AG29" s="97"/>
      <c r="AH29" s="97">
        <v>1440</v>
      </c>
      <c r="AI29" s="95"/>
      <c r="AJ29" s="95"/>
      <c r="AK29" s="95"/>
      <c r="AL29" s="95">
        <v>279</v>
      </c>
      <c r="AM29" s="95">
        <v>1440</v>
      </c>
      <c r="AN29" s="95">
        <v>279</v>
      </c>
      <c r="AO29" s="98" t="s">
        <v>23</v>
      </c>
      <c r="AP29" s="98" t="s">
        <v>23</v>
      </c>
      <c r="AQ29" s="98" t="s">
        <v>23</v>
      </c>
      <c r="AR29" s="98">
        <v>5.157</v>
      </c>
      <c r="AS29" s="39"/>
    </row>
    <row r="30" spans="1:45" ht="127.5">
      <c r="A30" s="88">
        <v>4</v>
      </c>
      <c r="B30" s="93" t="s">
        <v>79</v>
      </c>
      <c r="C30" s="89">
        <v>0.2835</v>
      </c>
      <c r="D30" s="87">
        <v>35881.63</v>
      </c>
      <c r="E30" s="87" t="s">
        <v>80</v>
      </c>
      <c r="F30" s="87" t="s">
        <v>81</v>
      </c>
      <c r="G30" s="87">
        <v>10172</v>
      </c>
      <c r="H30" s="87" t="s">
        <v>82</v>
      </c>
      <c r="I30" s="87" t="s">
        <v>83</v>
      </c>
      <c r="J30" s="87" t="s">
        <v>84</v>
      </c>
      <c r="K30" s="94" t="s">
        <v>85</v>
      </c>
      <c r="L30" s="87">
        <v>107459</v>
      </c>
      <c r="M30" s="87" t="s">
        <v>86</v>
      </c>
      <c r="N30" s="87" t="s">
        <v>87</v>
      </c>
      <c r="O30" s="95">
        <f>100+68</f>
        <v>168</v>
      </c>
      <c r="P30" s="96" t="s">
        <v>61</v>
      </c>
      <c r="Q30" s="95">
        <f>2107+1439</f>
        <v>3546</v>
      </c>
      <c r="R30" s="95">
        <v>10172</v>
      </c>
      <c r="S30" s="95">
        <v>107459</v>
      </c>
      <c r="T30" s="96"/>
      <c r="U30" s="96"/>
      <c r="V30" s="95"/>
      <c r="W30" s="95"/>
      <c r="X30" s="96">
        <v>114055</v>
      </c>
      <c r="Y30" s="96"/>
      <c r="Z30" s="96"/>
      <c r="AA30" s="96"/>
      <c r="AB30" s="96"/>
      <c r="AC30" s="96"/>
      <c r="AD30" s="96"/>
      <c r="AE30" s="97">
        <v>2107</v>
      </c>
      <c r="AF30" s="97">
        <v>4423</v>
      </c>
      <c r="AG30" s="97">
        <v>1439</v>
      </c>
      <c r="AH30" s="97">
        <v>100929</v>
      </c>
      <c r="AI30" s="95">
        <v>100</v>
      </c>
      <c r="AJ30" s="95">
        <v>690</v>
      </c>
      <c r="AK30" s="95">
        <v>68</v>
      </c>
      <c r="AL30" s="95">
        <v>9382</v>
      </c>
      <c r="AM30" s="95">
        <v>107459</v>
      </c>
      <c r="AN30" s="95">
        <v>10172</v>
      </c>
      <c r="AO30" s="98">
        <v>21.09</v>
      </c>
      <c r="AP30" s="98">
        <v>6.411</v>
      </c>
      <c r="AQ30" s="98">
        <v>21.103</v>
      </c>
      <c r="AR30" s="98">
        <v>10.757</v>
      </c>
      <c r="AS30" s="39"/>
    </row>
    <row r="31" spans="1:45" ht="15" customHeight="1">
      <c r="A31" s="99" t="s">
        <v>23</v>
      </c>
      <c r="B31" s="100" t="s">
        <v>88</v>
      </c>
      <c r="C31" s="61" t="s">
        <v>63</v>
      </c>
      <c r="D31" s="62"/>
      <c r="E31" s="62"/>
      <c r="F31" s="62"/>
      <c r="G31" s="62">
        <v>239</v>
      </c>
      <c r="H31" s="62"/>
      <c r="I31" s="62"/>
      <c r="J31" s="62" t="s">
        <v>63</v>
      </c>
      <c r="K31" s="63"/>
      <c r="L31" s="62">
        <v>4291</v>
      </c>
      <c r="M31" s="102"/>
      <c r="N31" s="102"/>
      <c r="O31" s="64"/>
      <c r="P31" s="65"/>
      <c r="Q31" s="64"/>
      <c r="R31" s="64"/>
      <c r="S31" s="64"/>
      <c r="T31" s="65" t="s">
        <v>88</v>
      </c>
      <c r="U31" s="65"/>
      <c r="V31" s="64">
        <v>4291</v>
      </c>
      <c r="W31" s="64"/>
      <c r="X31" s="65"/>
      <c r="Y31" s="65">
        <v>239</v>
      </c>
      <c r="Z31" s="65"/>
      <c r="AA31" s="65" t="s">
        <v>63</v>
      </c>
      <c r="AB31" s="65"/>
      <c r="AC31" s="65" t="s">
        <v>64</v>
      </c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5" customHeight="1">
      <c r="A32" s="99" t="s">
        <v>23</v>
      </c>
      <c r="B32" s="100" t="s">
        <v>89</v>
      </c>
      <c r="C32" s="61" t="s">
        <v>66</v>
      </c>
      <c r="D32" s="62"/>
      <c r="E32" s="62"/>
      <c r="F32" s="62"/>
      <c r="G32" s="62">
        <v>136</v>
      </c>
      <c r="H32" s="62"/>
      <c r="I32" s="62"/>
      <c r="J32" s="62" t="s">
        <v>66</v>
      </c>
      <c r="K32" s="63"/>
      <c r="L32" s="62">
        <v>2305</v>
      </c>
      <c r="M32" s="102"/>
      <c r="N32" s="102"/>
      <c r="O32" s="64"/>
      <c r="P32" s="65"/>
      <c r="Q32" s="64"/>
      <c r="R32" s="64"/>
      <c r="S32" s="64"/>
      <c r="T32" s="65"/>
      <c r="U32" s="65" t="s">
        <v>89</v>
      </c>
      <c r="V32" s="64"/>
      <c r="W32" s="64">
        <v>2305</v>
      </c>
      <c r="X32" s="65"/>
      <c r="Y32" s="65"/>
      <c r="Z32" s="65">
        <v>136</v>
      </c>
      <c r="AA32" s="65"/>
      <c r="AB32" s="65" t="s">
        <v>66</v>
      </c>
      <c r="AC32" s="65"/>
      <c r="AD32" s="65" t="s">
        <v>64</v>
      </c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2.75">
      <c r="A33" s="99" t="s">
        <v>23</v>
      </c>
      <c r="B33" s="100" t="s">
        <v>67</v>
      </c>
      <c r="C33" s="61" t="s">
        <v>23</v>
      </c>
      <c r="D33" s="62"/>
      <c r="E33" s="62"/>
      <c r="F33" s="62"/>
      <c r="G33" s="62">
        <v>10547</v>
      </c>
      <c r="H33" s="62"/>
      <c r="I33" s="62"/>
      <c r="J33" s="62"/>
      <c r="K33" s="63"/>
      <c r="L33" s="62">
        <v>114055</v>
      </c>
      <c r="M33" s="102"/>
      <c r="N33" s="102"/>
      <c r="O33" s="64"/>
      <c r="P33" s="65"/>
      <c r="Q33" s="64"/>
      <c r="R33" s="64"/>
      <c r="S33" s="64"/>
      <c r="T33" s="65" t="s">
        <v>67</v>
      </c>
      <c r="U33" s="65"/>
      <c r="V33" s="64">
        <v>114055</v>
      </c>
      <c r="W33" s="64"/>
      <c r="X33" s="65"/>
      <c r="Y33" s="65">
        <v>10547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14.75">
      <c r="A34" s="88">
        <v>6</v>
      </c>
      <c r="B34" s="93" t="s">
        <v>90</v>
      </c>
      <c r="C34" s="89">
        <v>27.39</v>
      </c>
      <c r="D34" s="87">
        <v>581.46</v>
      </c>
      <c r="E34" s="87" t="s">
        <v>91</v>
      </c>
      <c r="F34" s="87"/>
      <c r="G34" s="87">
        <v>15926</v>
      </c>
      <c r="H34" s="87" t="s">
        <v>92</v>
      </c>
      <c r="I34" s="87"/>
      <c r="J34" s="87" t="s">
        <v>93</v>
      </c>
      <c r="K34" s="94"/>
      <c r="L34" s="87">
        <v>87275</v>
      </c>
      <c r="M34" s="87" t="s">
        <v>94</v>
      </c>
      <c r="N34" s="87"/>
      <c r="O34" s="95">
        <f>0+0</f>
        <v>0</v>
      </c>
      <c r="P34" s="96" t="s">
        <v>73</v>
      </c>
      <c r="Q34" s="95">
        <f>0+0</f>
        <v>0</v>
      </c>
      <c r="R34" s="95">
        <v>15926</v>
      </c>
      <c r="S34" s="95">
        <v>87275</v>
      </c>
      <c r="T34" s="96"/>
      <c r="U34" s="96"/>
      <c r="V34" s="95"/>
      <c r="W34" s="95"/>
      <c r="X34" s="96">
        <v>87275</v>
      </c>
      <c r="Y34" s="96"/>
      <c r="Z34" s="96"/>
      <c r="AA34" s="96"/>
      <c r="AB34" s="96"/>
      <c r="AC34" s="96"/>
      <c r="AD34" s="96"/>
      <c r="AE34" s="97"/>
      <c r="AF34" s="97"/>
      <c r="AG34" s="97"/>
      <c r="AH34" s="97">
        <v>87275</v>
      </c>
      <c r="AI34" s="95"/>
      <c r="AJ34" s="95"/>
      <c r="AK34" s="95"/>
      <c r="AL34" s="95">
        <v>15926</v>
      </c>
      <c r="AM34" s="95">
        <v>87275</v>
      </c>
      <c r="AN34" s="95">
        <v>15926</v>
      </c>
      <c r="AO34" s="98" t="s">
        <v>23</v>
      </c>
      <c r="AP34" s="98" t="s">
        <v>23</v>
      </c>
      <c r="AQ34" s="98" t="s">
        <v>23</v>
      </c>
      <c r="AR34" s="98">
        <v>5.48</v>
      </c>
      <c r="AS34" s="39"/>
    </row>
    <row r="35" spans="1:45" ht="127.5">
      <c r="A35" s="88">
        <v>5</v>
      </c>
      <c r="B35" s="93" t="s">
        <v>95</v>
      </c>
      <c r="C35" s="89">
        <v>-27.39</v>
      </c>
      <c r="D35" s="87">
        <v>340.56</v>
      </c>
      <c r="E35" s="87" t="s">
        <v>96</v>
      </c>
      <c r="F35" s="87"/>
      <c r="G35" s="87">
        <v>-9328</v>
      </c>
      <c r="H35" s="87" t="s">
        <v>97</v>
      </c>
      <c r="I35" s="87"/>
      <c r="J35" s="87" t="s">
        <v>98</v>
      </c>
      <c r="K35" s="94"/>
      <c r="L35" s="87">
        <v>-100583</v>
      </c>
      <c r="M35" s="87" t="s">
        <v>99</v>
      </c>
      <c r="N35" s="87"/>
      <c r="O35" s="95">
        <f>0+0</f>
        <v>0</v>
      </c>
      <c r="P35" s="96" t="s">
        <v>73</v>
      </c>
      <c r="Q35" s="95">
        <f>0+0</f>
        <v>0</v>
      </c>
      <c r="R35" s="95">
        <v>-9328</v>
      </c>
      <c r="S35" s="95">
        <v>-100583</v>
      </c>
      <c r="T35" s="96"/>
      <c r="U35" s="96"/>
      <c r="V35" s="95"/>
      <c r="W35" s="95"/>
      <c r="X35" s="96">
        <v>-100583</v>
      </c>
      <c r="Y35" s="96"/>
      <c r="Z35" s="96"/>
      <c r="AA35" s="96"/>
      <c r="AB35" s="96"/>
      <c r="AC35" s="96"/>
      <c r="AD35" s="96"/>
      <c r="AE35" s="97"/>
      <c r="AF35" s="97"/>
      <c r="AG35" s="97"/>
      <c r="AH35" s="97">
        <v>-100583</v>
      </c>
      <c r="AI35" s="95"/>
      <c r="AJ35" s="95"/>
      <c r="AK35" s="95"/>
      <c r="AL35" s="95">
        <v>-9328</v>
      </c>
      <c r="AM35" s="95">
        <v>-100583</v>
      </c>
      <c r="AN35" s="95">
        <v>-9328</v>
      </c>
      <c r="AO35" s="98" t="s">
        <v>23</v>
      </c>
      <c r="AP35" s="98" t="s">
        <v>23</v>
      </c>
      <c r="AQ35" s="98" t="s">
        <v>23</v>
      </c>
      <c r="AR35" s="98">
        <v>10.783</v>
      </c>
      <c r="AS35" s="39"/>
    </row>
    <row r="36" spans="1:45" ht="140.25">
      <c r="A36" s="88">
        <v>7</v>
      </c>
      <c r="B36" s="93" t="s">
        <v>100</v>
      </c>
      <c r="C36" s="89">
        <v>0.2835</v>
      </c>
      <c r="D36" s="87">
        <v>8254.7</v>
      </c>
      <c r="E36" s="87" t="s">
        <v>101</v>
      </c>
      <c r="F36" s="87">
        <v>4.1</v>
      </c>
      <c r="G36" s="87">
        <v>2340</v>
      </c>
      <c r="H36" s="87" t="s">
        <v>102</v>
      </c>
      <c r="I36" s="87">
        <v>1</v>
      </c>
      <c r="J36" s="87" t="s">
        <v>103</v>
      </c>
      <c r="K36" s="94" t="s">
        <v>104</v>
      </c>
      <c r="L36" s="87">
        <v>25219</v>
      </c>
      <c r="M36" s="87" t="s">
        <v>105</v>
      </c>
      <c r="N36" s="87">
        <v>1</v>
      </c>
      <c r="O36" s="95">
        <f>0+0</f>
        <v>0</v>
      </c>
      <c r="P36" s="96" t="s">
        <v>61</v>
      </c>
      <c r="Q36" s="95">
        <f>10+0</f>
        <v>10</v>
      </c>
      <c r="R36" s="95">
        <v>2340</v>
      </c>
      <c r="S36" s="95">
        <v>25219</v>
      </c>
      <c r="T36" s="96"/>
      <c r="U36" s="96"/>
      <c r="V36" s="95"/>
      <c r="W36" s="95"/>
      <c r="X36" s="96">
        <v>25238</v>
      </c>
      <c r="Y36" s="96"/>
      <c r="Z36" s="96"/>
      <c r="AA36" s="96"/>
      <c r="AB36" s="96"/>
      <c r="AC36" s="96"/>
      <c r="AD36" s="96"/>
      <c r="AE36" s="97">
        <v>10</v>
      </c>
      <c r="AF36" s="97">
        <v>1</v>
      </c>
      <c r="AG36" s="97"/>
      <c r="AH36" s="97">
        <v>25208</v>
      </c>
      <c r="AI36" s="95"/>
      <c r="AJ36" s="95">
        <v>1</v>
      </c>
      <c r="AK36" s="95"/>
      <c r="AL36" s="95">
        <v>2339</v>
      </c>
      <c r="AM36" s="95">
        <v>25219</v>
      </c>
      <c r="AN36" s="95">
        <v>2340</v>
      </c>
      <c r="AO36" s="98">
        <v>21.09</v>
      </c>
      <c r="AP36" s="98">
        <v>1.107</v>
      </c>
      <c r="AQ36" s="98">
        <v>21.09</v>
      </c>
      <c r="AR36" s="98">
        <v>10.779</v>
      </c>
      <c r="AS36" s="39"/>
    </row>
    <row r="37" spans="1:45" ht="15" customHeight="1">
      <c r="A37" s="99" t="s">
        <v>23</v>
      </c>
      <c r="B37" s="100" t="s">
        <v>106</v>
      </c>
      <c r="C37" s="61" t="s">
        <v>63</v>
      </c>
      <c r="D37" s="62"/>
      <c r="E37" s="62"/>
      <c r="F37" s="62"/>
      <c r="G37" s="62"/>
      <c r="H37" s="62"/>
      <c r="I37" s="62"/>
      <c r="J37" s="62" t="s">
        <v>63</v>
      </c>
      <c r="K37" s="63"/>
      <c r="L37" s="62">
        <v>12</v>
      </c>
      <c r="M37" s="102"/>
      <c r="N37" s="102"/>
      <c r="O37" s="64"/>
      <c r="P37" s="65"/>
      <c r="Q37" s="64"/>
      <c r="R37" s="64"/>
      <c r="S37" s="64"/>
      <c r="T37" s="65" t="s">
        <v>106</v>
      </c>
      <c r="U37" s="65"/>
      <c r="V37" s="64">
        <v>12</v>
      </c>
      <c r="W37" s="64"/>
      <c r="X37" s="65"/>
      <c r="Y37" s="65"/>
      <c r="Z37" s="65"/>
      <c r="AA37" s="65" t="s">
        <v>63</v>
      </c>
      <c r="AB37" s="65"/>
      <c r="AC37" s="65" t="s">
        <v>64</v>
      </c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15" customHeight="1">
      <c r="A38" s="99" t="s">
        <v>23</v>
      </c>
      <c r="B38" s="100" t="s">
        <v>107</v>
      </c>
      <c r="C38" s="61" t="s">
        <v>66</v>
      </c>
      <c r="D38" s="62"/>
      <c r="E38" s="62"/>
      <c r="F38" s="62"/>
      <c r="G38" s="62"/>
      <c r="H38" s="62"/>
      <c r="I38" s="62"/>
      <c r="J38" s="62" t="s">
        <v>66</v>
      </c>
      <c r="K38" s="63"/>
      <c r="L38" s="62">
        <v>7</v>
      </c>
      <c r="M38" s="102"/>
      <c r="N38" s="102"/>
      <c r="O38" s="64"/>
      <c r="P38" s="65"/>
      <c r="Q38" s="64"/>
      <c r="R38" s="64"/>
      <c r="S38" s="64"/>
      <c r="T38" s="65"/>
      <c r="U38" s="65" t="s">
        <v>107</v>
      </c>
      <c r="V38" s="64"/>
      <c r="W38" s="64">
        <v>7</v>
      </c>
      <c r="X38" s="65"/>
      <c r="Y38" s="65"/>
      <c r="Z38" s="65"/>
      <c r="AA38" s="65"/>
      <c r="AB38" s="65" t="s">
        <v>66</v>
      </c>
      <c r="AC38" s="65"/>
      <c r="AD38" s="65" t="s">
        <v>64</v>
      </c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2.75">
      <c r="A39" s="99" t="s">
        <v>23</v>
      </c>
      <c r="B39" s="100" t="s">
        <v>67</v>
      </c>
      <c r="C39" s="61" t="s">
        <v>23</v>
      </c>
      <c r="D39" s="62"/>
      <c r="E39" s="62"/>
      <c r="F39" s="62"/>
      <c r="G39" s="62">
        <v>2340</v>
      </c>
      <c r="H39" s="62"/>
      <c r="I39" s="62"/>
      <c r="J39" s="62"/>
      <c r="K39" s="63"/>
      <c r="L39" s="62">
        <v>25238</v>
      </c>
      <c r="M39" s="102"/>
      <c r="N39" s="102"/>
      <c r="O39" s="64"/>
      <c r="P39" s="65"/>
      <c r="Q39" s="64"/>
      <c r="R39" s="64"/>
      <c r="S39" s="64"/>
      <c r="T39" s="65" t="s">
        <v>67</v>
      </c>
      <c r="U39" s="65"/>
      <c r="V39" s="64">
        <v>25238</v>
      </c>
      <c r="W39" s="64"/>
      <c r="X39" s="65"/>
      <c r="Y39" s="65">
        <v>2340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127.5">
      <c r="A40" s="88">
        <v>8</v>
      </c>
      <c r="B40" s="93" t="s">
        <v>95</v>
      </c>
      <c r="C40" s="89">
        <v>-6.861</v>
      </c>
      <c r="D40" s="87">
        <v>340.56</v>
      </c>
      <c r="E40" s="87" t="s">
        <v>96</v>
      </c>
      <c r="F40" s="87"/>
      <c r="G40" s="87">
        <v>-2337</v>
      </c>
      <c r="H40" s="87" t="s">
        <v>108</v>
      </c>
      <c r="I40" s="87"/>
      <c r="J40" s="87" t="s">
        <v>98</v>
      </c>
      <c r="K40" s="94"/>
      <c r="L40" s="87">
        <v>-25195</v>
      </c>
      <c r="M40" s="87" t="s">
        <v>109</v>
      </c>
      <c r="N40" s="87"/>
      <c r="O40" s="95">
        <f>0+0</f>
        <v>0</v>
      </c>
      <c r="P40" s="96" t="s">
        <v>73</v>
      </c>
      <c r="Q40" s="95">
        <f>0+0</f>
        <v>0</v>
      </c>
      <c r="R40" s="95">
        <v>-2337</v>
      </c>
      <c r="S40" s="95">
        <v>-25195</v>
      </c>
      <c r="T40" s="96"/>
      <c r="U40" s="96"/>
      <c r="V40" s="95"/>
      <c r="W40" s="95"/>
      <c r="X40" s="96">
        <v>-25195</v>
      </c>
      <c r="Y40" s="96"/>
      <c r="Z40" s="96"/>
      <c r="AA40" s="96"/>
      <c r="AB40" s="96"/>
      <c r="AC40" s="96"/>
      <c r="AD40" s="96"/>
      <c r="AE40" s="97"/>
      <c r="AF40" s="97"/>
      <c r="AG40" s="97"/>
      <c r="AH40" s="97">
        <v>-25195</v>
      </c>
      <c r="AI40" s="95"/>
      <c r="AJ40" s="95"/>
      <c r="AK40" s="95"/>
      <c r="AL40" s="95">
        <v>-2337</v>
      </c>
      <c r="AM40" s="95">
        <v>-25195</v>
      </c>
      <c r="AN40" s="95">
        <v>-2337</v>
      </c>
      <c r="AO40" s="98" t="s">
        <v>23</v>
      </c>
      <c r="AP40" s="98" t="s">
        <v>23</v>
      </c>
      <c r="AQ40" s="98" t="s">
        <v>23</v>
      </c>
      <c r="AR40" s="98">
        <v>10.783</v>
      </c>
      <c r="AS40" s="39"/>
    </row>
    <row r="41" spans="1:45" ht="114.75">
      <c r="A41" s="88">
        <v>9</v>
      </c>
      <c r="B41" s="93" t="s">
        <v>90</v>
      </c>
      <c r="C41" s="89">
        <v>6.861</v>
      </c>
      <c r="D41" s="87">
        <v>581.46</v>
      </c>
      <c r="E41" s="87" t="s">
        <v>91</v>
      </c>
      <c r="F41" s="87"/>
      <c r="G41" s="87">
        <v>3989</v>
      </c>
      <c r="H41" s="87" t="s">
        <v>110</v>
      </c>
      <c r="I41" s="87"/>
      <c r="J41" s="87" t="s">
        <v>93</v>
      </c>
      <c r="K41" s="94"/>
      <c r="L41" s="87">
        <v>21862</v>
      </c>
      <c r="M41" s="87" t="s">
        <v>111</v>
      </c>
      <c r="N41" s="87"/>
      <c r="O41" s="95">
        <f>0+0</f>
        <v>0</v>
      </c>
      <c r="P41" s="96" t="s">
        <v>73</v>
      </c>
      <c r="Q41" s="95">
        <f>0+0</f>
        <v>0</v>
      </c>
      <c r="R41" s="95">
        <v>3989</v>
      </c>
      <c r="S41" s="95">
        <v>21862</v>
      </c>
      <c r="T41" s="96"/>
      <c r="U41" s="96"/>
      <c r="V41" s="95"/>
      <c r="W41" s="95"/>
      <c r="X41" s="96">
        <v>21862</v>
      </c>
      <c r="Y41" s="96"/>
      <c r="Z41" s="96"/>
      <c r="AA41" s="96"/>
      <c r="AB41" s="96"/>
      <c r="AC41" s="96"/>
      <c r="AD41" s="96"/>
      <c r="AE41" s="97"/>
      <c r="AF41" s="97"/>
      <c r="AG41" s="97"/>
      <c r="AH41" s="97">
        <v>21862</v>
      </c>
      <c r="AI41" s="95"/>
      <c r="AJ41" s="95"/>
      <c r="AK41" s="95"/>
      <c r="AL41" s="95">
        <v>3989</v>
      </c>
      <c r="AM41" s="95">
        <v>21862</v>
      </c>
      <c r="AN41" s="95">
        <v>3989</v>
      </c>
      <c r="AO41" s="98" t="s">
        <v>23</v>
      </c>
      <c r="AP41" s="98" t="s">
        <v>23</v>
      </c>
      <c r="AQ41" s="98" t="s">
        <v>23</v>
      </c>
      <c r="AR41" s="98">
        <v>5.48</v>
      </c>
      <c r="AS41" s="39"/>
    </row>
    <row r="42" spans="1:45" ht="17.25" customHeight="1">
      <c r="A42" s="135" t="s">
        <v>112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39"/>
    </row>
    <row r="43" spans="1:45" ht="102">
      <c r="A43" s="88">
        <v>10</v>
      </c>
      <c r="B43" s="93" t="s">
        <v>113</v>
      </c>
      <c r="C43" s="89">
        <v>0.65</v>
      </c>
      <c r="D43" s="87">
        <v>1166.36</v>
      </c>
      <c r="E43" s="87">
        <v>563.63</v>
      </c>
      <c r="F43" s="87" t="s">
        <v>114</v>
      </c>
      <c r="G43" s="87">
        <v>758</v>
      </c>
      <c r="H43" s="87">
        <v>366</v>
      </c>
      <c r="I43" s="87" t="s">
        <v>115</v>
      </c>
      <c r="J43" s="87" t="s">
        <v>116</v>
      </c>
      <c r="K43" s="94" t="s">
        <v>117</v>
      </c>
      <c r="L43" s="87">
        <v>10338</v>
      </c>
      <c r="M43" s="87">
        <v>7726</v>
      </c>
      <c r="N43" s="87" t="s">
        <v>118</v>
      </c>
      <c r="O43" s="95">
        <f>366+56</f>
        <v>422</v>
      </c>
      <c r="P43" s="96" t="s">
        <v>61</v>
      </c>
      <c r="Q43" s="95">
        <f>7726+1186</f>
        <v>8912</v>
      </c>
      <c r="R43" s="95">
        <v>758</v>
      </c>
      <c r="S43" s="95">
        <v>10338</v>
      </c>
      <c r="T43" s="96"/>
      <c r="U43" s="96"/>
      <c r="V43" s="95"/>
      <c r="W43" s="95"/>
      <c r="X43" s="96">
        <v>22459</v>
      </c>
      <c r="Y43" s="96"/>
      <c r="Z43" s="96"/>
      <c r="AA43" s="96"/>
      <c r="AB43" s="96"/>
      <c r="AC43" s="96"/>
      <c r="AD43" s="96"/>
      <c r="AE43" s="97">
        <v>7726</v>
      </c>
      <c r="AF43" s="97">
        <v>2612</v>
      </c>
      <c r="AG43" s="97">
        <v>1186</v>
      </c>
      <c r="AH43" s="97"/>
      <c r="AI43" s="95">
        <v>366</v>
      </c>
      <c r="AJ43" s="95">
        <v>392</v>
      </c>
      <c r="AK43" s="95">
        <v>56</v>
      </c>
      <c r="AL43" s="95"/>
      <c r="AM43" s="95">
        <v>10338</v>
      </c>
      <c r="AN43" s="95">
        <v>758</v>
      </c>
      <c r="AO43" s="98">
        <v>21.09</v>
      </c>
      <c r="AP43" s="98">
        <v>6.666</v>
      </c>
      <c r="AQ43" s="98">
        <v>21.098</v>
      </c>
      <c r="AR43" s="98">
        <v>5.48</v>
      </c>
      <c r="AS43" s="39"/>
    </row>
    <row r="44" spans="1:45" ht="15" customHeight="1">
      <c r="A44" s="99" t="s">
        <v>23</v>
      </c>
      <c r="B44" s="100" t="s">
        <v>119</v>
      </c>
      <c r="C44" s="101" t="s">
        <v>120</v>
      </c>
      <c r="D44" s="102"/>
      <c r="E44" s="102"/>
      <c r="F44" s="102"/>
      <c r="G44" s="102">
        <v>439</v>
      </c>
      <c r="H44" s="102"/>
      <c r="I44" s="102"/>
      <c r="J44" s="102" t="s">
        <v>120</v>
      </c>
      <c r="K44" s="103"/>
      <c r="L44" s="102">
        <v>7843</v>
      </c>
      <c r="M44" s="102"/>
      <c r="N44" s="102"/>
      <c r="O44" s="64"/>
      <c r="P44" s="65"/>
      <c r="Q44" s="64"/>
      <c r="R44" s="64"/>
      <c r="S44" s="64"/>
      <c r="T44" s="65" t="s">
        <v>119</v>
      </c>
      <c r="U44" s="65"/>
      <c r="V44" s="64">
        <v>7843</v>
      </c>
      <c r="W44" s="64"/>
      <c r="X44" s="65"/>
      <c r="Y44" s="65">
        <v>439</v>
      </c>
      <c r="Z44" s="65"/>
      <c r="AA44" s="65" t="s">
        <v>120</v>
      </c>
      <c r="AB44" s="65"/>
      <c r="AC44" s="65" t="s">
        <v>64</v>
      </c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15" customHeight="1">
      <c r="A45" s="99" t="s">
        <v>23</v>
      </c>
      <c r="B45" s="100" t="s">
        <v>121</v>
      </c>
      <c r="C45" s="101" t="s">
        <v>122</v>
      </c>
      <c r="D45" s="102"/>
      <c r="E45" s="102"/>
      <c r="F45" s="102"/>
      <c r="G45" s="102">
        <v>253</v>
      </c>
      <c r="H45" s="102"/>
      <c r="I45" s="102"/>
      <c r="J45" s="102" t="s">
        <v>122</v>
      </c>
      <c r="K45" s="103"/>
      <c r="L45" s="102">
        <v>4278</v>
      </c>
      <c r="M45" s="102"/>
      <c r="N45" s="102"/>
      <c r="O45" s="64"/>
      <c r="P45" s="65"/>
      <c r="Q45" s="64"/>
      <c r="R45" s="64"/>
      <c r="S45" s="64"/>
      <c r="T45" s="65"/>
      <c r="U45" s="65" t="s">
        <v>121</v>
      </c>
      <c r="V45" s="64"/>
      <c r="W45" s="64">
        <v>4278</v>
      </c>
      <c r="X45" s="65"/>
      <c r="Y45" s="65"/>
      <c r="Z45" s="65">
        <v>253</v>
      </c>
      <c r="AA45" s="65"/>
      <c r="AB45" s="65" t="s">
        <v>122</v>
      </c>
      <c r="AC45" s="65"/>
      <c r="AD45" s="65" t="s">
        <v>64</v>
      </c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2.75">
      <c r="A46" s="99" t="s">
        <v>23</v>
      </c>
      <c r="B46" s="100" t="s">
        <v>67</v>
      </c>
      <c r="C46" s="101" t="s">
        <v>23</v>
      </c>
      <c r="D46" s="102"/>
      <c r="E46" s="102"/>
      <c r="F46" s="102"/>
      <c r="G46" s="102">
        <v>1450</v>
      </c>
      <c r="H46" s="102"/>
      <c r="I46" s="102"/>
      <c r="J46" s="102"/>
      <c r="K46" s="103"/>
      <c r="L46" s="102">
        <v>22459</v>
      </c>
      <c r="M46" s="102"/>
      <c r="N46" s="102"/>
      <c r="O46" s="64"/>
      <c r="P46" s="65"/>
      <c r="Q46" s="64"/>
      <c r="R46" s="64"/>
      <c r="S46" s="64"/>
      <c r="T46" s="65" t="s">
        <v>67</v>
      </c>
      <c r="U46" s="65"/>
      <c r="V46" s="64">
        <v>22459</v>
      </c>
      <c r="W46" s="64"/>
      <c r="X46" s="65"/>
      <c r="Y46" s="65">
        <v>1450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102">
      <c r="A47" s="88">
        <v>11</v>
      </c>
      <c r="B47" s="93" t="s">
        <v>123</v>
      </c>
      <c r="C47" s="89">
        <v>0.73</v>
      </c>
      <c r="D47" s="87">
        <v>4693.65</v>
      </c>
      <c r="E47" s="87" t="s">
        <v>124</v>
      </c>
      <c r="F47" s="87" t="s">
        <v>125</v>
      </c>
      <c r="G47" s="87">
        <v>3426</v>
      </c>
      <c r="H47" s="87" t="s">
        <v>126</v>
      </c>
      <c r="I47" s="87" t="s">
        <v>127</v>
      </c>
      <c r="J47" s="87" t="s">
        <v>128</v>
      </c>
      <c r="K47" s="94" t="s">
        <v>129</v>
      </c>
      <c r="L47" s="87">
        <v>24846</v>
      </c>
      <c r="M47" s="87" t="s">
        <v>130</v>
      </c>
      <c r="N47" s="87" t="s">
        <v>131</v>
      </c>
      <c r="O47" s="95">
        <f>449+6</f>
        <v>455</v>
      </c>
      <c r="P47" s="96" t="s">
        <v>61</v>
      </c>
      <c r="Q47" s="95">
        <f>9469+129</f>
        <v>9598</v>
      </c>
      <c r="R47" s="95">
        <v>3426</v>
      </c>
      <c r="S47" s="95">
        <v>24846</v>
      </c>
      <c r="T47" s="96"/>
      <c r="U47" s="96"/>
      <c r="V47" s="95"/>
      <c r="W47" s="95"/>
      <c r="X47" s="96">
        <v>42699</v>
      </c>
      <c r="Y47" s="96"/>
      <c r="Z47" s="96"/>
      <c r="AA47" s="96"/>
      <c r="AB47" s="96"/>
      <c r="AC47" s="96"/>
      <c r="AD47" s="96"/>
      <c r="AE47" s="97">
        <v>9469</v>
      </c>
      <c r="AF47" s="97">
        <v>421</v>
      </c>
      <c r="AG47" s="97">
        <v>129</v>
      </c>
      <c r="AH47" s="97">
        <v>14956</v>
      </c>
      <c r="AI47" s="95">
        <v>449</v>
      </c>
      <c r="AJ47" s="95">
        <v>57</v>
      </c>
      <c r="AK47" s="95">
        <v>6</v>
      </c>
      <c r="AL47" s="95">
        <v>2920</v>
      </c>
      <c r="AM47" s="95">
        <v>24846</v>
      </c>
      <c r="AN47" s="95">
        <v>3426</v>
      </c>
      <c r="AO47" s="98">
        <v>21.09</v>
      </c>
      <c r="AP47" s="98">
        <v>7.334</v>
      </c>
      <c r="AQ47" s="98">
        <v>21.086</v>
      </c>
      <c r="AR47" s="98">
        <v>5.122</v>
      </c>
      <c r="AS47" s="39"/>
    </row>
    <row r="48" spans="1:45" ht="15" customHeight="1">
      <c r="A48" s="99" t="s">
        <v>23</v>
      </c>
      <c r="B48" s="100" t="s">
        <v>132</v>
      </c>
      <c r="C48" s="61" t="s">
        <v>63</v>
      </c>
      <c r="D48" s="62"/>
      <c r="E48" s="62"/>
      <c r="F48" s="62"/>
      <c r="G48" s="62">
        <v>646</v>
      </c>
      <c r="H48" s="62"/>
      <c r="I48" s="62"/>
      <c r="J48" s="62" t="s">
        <v>63</v>
      </c>
      <c r="K48" s="63"/>
      <c r="L48" s="62">
        <v>11614</v>
      </c>
      <c r="M48" s="102"/>
      <c r="N48" s="102"/>
      <c r="O48" s="64"/>
      <c r="P48" s="65"/>
      <c r="Q48" s="64"/>
      <c r="R48" s="64"/>
      <c r="S48" s="64"/>
      <c r="T48" s="65" t="s">
        <v>132</v>
      </c>
      <c r="U48" s="65"/>
      <c r="V48" s="64">
        <v>11614</v>
      </c>
      <c r="W48" s="64"/>
      <c r="X48" s="65"/>
      <c r="Y48" s="65">
        <v>646</v>
      </c>
      <c r="Z48" s="65"/>
      <c r="AA48" s="65" t="s">
        <v>63</v>
      </c>
      <c r="AB48" s="65"/>
      <c r="AC48" s="65" t="s">
        <v>64</v>
      </c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15" customHeight="1">
      <c r="A49" s="99" t="s">
        <v>23</v>
      </c>
      <c r="B49" s="100" t="s">
        <v>133</v>
      </c>
      <c r="C49" s="61" t="s">
        <v>66</v>
      </c>
      <c r="D49" s="62"/>
      <c r="E49" s="62"/>
      <c r="F49" s="62"/>
      <c r="G49" s="62">
        <v>367</v>
      </c>
      <c r="H49" s="62"/>
      <c r="I49" s="62"/>
      <c r="J49" s="62" t="s">
        <v>66</v>
      </c>
      <c r="K49" s="63"/>
      <c r="L49" s="62">
        <v>6239</v>
      </c>
      <c r="M49" s="102"/>
      <c r="N49" s="102"/>
      <c r="O49" s="64"/>
      <c r="P49" s="65"/>
      <c r="Q49" s="64"/>
      <c r="R49" s="64"/>
      <c r="S49" s="64"/>
      <c r="T49" s="65"/>
      <c r="U49" s="65" t="s">
        <v>133</v>
      </c>
      <c r="V49" s="64"/>
      <c r="W49" s="64">
        <v>6239</v>
      </c>
      <c r="X49" s="65"/>
      <c r="Y49" s="65"/>
      <c r="Z49" s="65">
        <v>367</v>
      </c>
      <c r="AA49" s="65"/>
      <c r="AB49" s="65" t="s">
        <v>66</v>
      </c>
      <c r="AC49" s="65"/>
      <c r="AD49" s="65" t="s">
        <v>64</v>
      </c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12.75">
      <c r="A50" s="99" t="s">
        <v>23</v>
      </c>
      <c r="B50" s="100" t="s">
        <v>67</v>
      </c>
      <c r="C50" s="61" t="s">
        <v>23</v>
      </c>
      <c r="D50" s="62"/>
      <c r="E50" s="62"/>
      <c r="F50" s="62"/>
      <c r="G50" s="62">
        <v>4439</v>
      </c>
      <c r="H50" s="62"/>
      <c r="I50" s="62"/>
      <c r="J50" s="62"/>
      <c r="K50" s="63"/>
      <c r="L50" s="62">
        <v>42699</v>
      </c>
      <c r="M50" s="102"/>
      <c r="N50" s="102"/>
      <c r="O50" s="64"/>
      <c r="P50" s="65"/>
      <c r="Q50" s="64"/>
      <c r="R50" s="64"/>
      <c r="S50" s="64"/>
      <c r="T50" s="65" t="s">
        <v>67</v>
      </c>
      <c r="U50" s="65"/>
      <c r="V50" s="64">
        <v>42699</v>
      </c>
      <c r="W50" s="64"/>
      <c r="X50" s="65"/>
      <c r="Y50" s="65">
        <v>4439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102">
      <c r="A51" s="88">
        <v>12</v>
      </c>
      <c r="B51" s="93" t="s">
        <v>134</v>
      </c>
      <c r="C51" s="89">
        <v>73</v>
      </c>
      <c r="D51" s="87">
        <v>64.26</v>
      </c>
      <c r="E51" s="87" t="s">
        <v>135</v>
      </c>
      <c r="F51" s="87"/>
      <c r="G51" s="87">
        <v>4691</v>
      </c>
      <c r="H51" s="87" t="s">
        <v>136</v>
      </c>
      <c r="I51" s="87"/>
      <c r="J51" s="87" t="s">
        <v>137</v>
      </c>
      <c r="K51" s="94"/>
      <c r="L51" s="87">
        <v>23132</v>
      </c>
      <c r="M51" s="87" t="s">
        <v>138</v>
      </c>
      <c r="N51" s="87"/>
      <c r="O51" s="95">
        <f>0+0</f>
        <v>0</v>
      </c>
      <c r="P51" s="96" t="s">
        <v>73</v>
      </c>
      <c r="Q51" s="95">
        <f>0+0</f>
        <v>0</v>
      </c>
      <c r="R51" s="95">
        <v>4691</v>
      </c>
      <c r="S51" s="95">
        <v>23132</v>
      </c>
      <c r="T51" s="96"/>
      <c r="U51" s="96"/>
      <c r="V51" s="95"/>
      <c r="W51" s="95"/>
      <c r="X51" s="96">
        <v>23132</v>
      </c>
      <c r="Y51" s="96"/>
      <c r="Z51" s="96"/>
      <c r="AA51" s="96"/>
      <c r="AB51" s="96"/>
      <c r="AC51" s="96"/>
      <c r="AD51" s="96"/>
      <c r="AE51" s="97"/>
      <c r="AF51" s="97"/>
      <c r="AG51" s="97"/>
      <c r="AH51" s="97">
        <v>23132</v>
      </c>
      <c r="AI51" s="95"/>
      <c r="AJ51" s="95"/>
      <c r="AK51" s="95"/>
      <c r="AL51" s="95">
        <v>4691</v>
      </c>
      <c r="AM51" s="95">
        <v>23132</v>
      </c>
      <c r="AN51" s="95">
        <v>4691</v>
      </c>
      <c r="AO51" s="98" t="s">
        <v>23</v>
      </c>
      <c r="AP51" s="98" t="s">
        <v>23</v>
      </c>
      <c r="AQ51" s="98" t="s">
        <v>23</v>
      </c>
      <c r="AR51" s="98">
        <v>4.931</v>
      </c>
      <c r="AS51" s="39"/>
    </row>
    <row r="52" spans="1:45" ht="17.25" customHeight="1">
      <c r="A52" s="135" t="s">
        <v>139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39"/>
    </row>
    <row r="53" spans="1:45" ht="127.5">
      <c r="A53" s="88">
        <v>13</v>
      </c>
      <c r="B53" s="93" t="s">
        <v>140</v>
      </c>
      <c r="C53" s="89">
        <v>0.324</v>
      </c>
      <c r="D53" s="87">
        <v>1802.01</v>
      </c>
      <c r="E53" s="87" t="s">
        <v>141</v>
      </c>
      <c r="F53" s="87" t="s">
        <v>142</v>
      </c>
      <c r="G53" s="87">
        <v>584</v>
      </c>
      <c r="H53" s="87" t="s">
        <v>143</v>
      </c>
      <c r="I53" s="87">
        <v>17</v>
      </c>
      <c r="J53" s="87" t="s">
        <v>144</v>
      </c>
      <c r="K53" s="94" t="s">
        <v>145</v>
      </c>
      <c r="L53" s="87">
        <v>8161</v>
      </c>
      <c r="M53" s="87" t="s">
        <v>146</v>
      </c>
      <c r="N53" s="87" t="s">
        <v>147</v>
      </c>
      <c r="O53" s="95">
        <f>44+0</f>
        <v>44</v>
      </c>
      <c r="P53" s="96" t="s">
        <v>61</v>
      </c>
      <c r="Q53" s="95">
        <f>918+4</f>
        <v>922</v>
      </c>
      <c r="R53" s="95">
        <v>584</v>
      </c>
      <c r="S53" s="95">
        <v>8161</v>
      </c>
      <c r="T53" s="96"/>
      <c r="U53" s="96"/>
      <c r="V53" s="95"/>
      <c r="W53" s="95"/>
      <c r="X53" s="96">
        <v>9876</v>
      </c>
      <c r="Y53" s="96"/>
      <c r="Z53" s="96"/>
      <c r="AA53" s="96"/>
      <c r="AB53" s="96"/>
      <c r="AC53" s="96"/>
      <c r="AD53" s="96"/>
      <c r="AE53" s="97">
        <v>918</v>
      </c>
      <c r="AF53" s="97">
        <v>53</v>
      </c>
      <c r="AG53" s="97">
        <v>4</v>
      </c>
      <c r="AH53" s="97">
        <v>7190</v>
      </c>
      <c r="AI53" s="95">
        <v>44</v>
      </c>
      <c r="AJ53" s="95">
        <v>17</v>
      </c>
      <c r="AK53" s="95"/>
      <c r="AL53" s="95">
        <v>523</v>
      </c>
      <c r="AM53" s="95">
        <v>8161</v>
      </c>
      <c r="AN53" s="95">
        <v>584</v>
      </c>
      <c r="AO53" s="98">
        <v>21.09</v>
      </c>
      <c r="AP53" s="98">
        <v>3.111</v>
      </c>
      <c r="AQ53" s="98">
        <v>20.851</v>
      </c>
      <c r="AR53" s="98">
        <v>13.742</v>
      </c>
      <c r="AS53" s="39"/>
    </row>
    <row r="54" spans="1:45" ht="15" customHeight="1">
      <c r="A54" s="99" t="s">
        <v>23</v>
      </c>
      <c r="B54" s="100" t="s">
        <v>148</v>
      </c>
      <c r="C54" s="61" t="s">
        <v>63</v>
      </c>
      <c r="D54" s="62"/>
      <c r="E54" s="62"/>
      <c r="F54" s="62"/>
      <c r="G54" s="62">
        <v>62</v>
      </c>
      <c r="H54" s="62"/>
      <c r="I54" s="62"/>
      <c r="J54" s="62" t="s">
        <v>63</v>
      </c>
      <c r="K54" s="63"/>
      <c r="L54" s="62">
        <v>1116</v>
      </c>
      <c r="M54" s="102"/>
      <c r="N54" s="102"/>
      <c r="O54" s="64"/>
      <c r="P54" s="65"/>
      <c r="Q54" s="64"/>
      <c r="R54" s="64"/>
      <c r="S54" s="64"/>
      <c r="T54" s="65" t="s">
        <v>148</v>
      </c>
      <c r="U54" s="65"/>
      <c r="V54" s="64">
        <v>1116</v>
      </c>
      <c r="W54" s="64"/>
      <c r="X54" s="65"/>
      <c r="Y54" s="65">
        <v>62</v>
      </c>
      <c r="Z54" s="65"/>
      <c r="AA54" s="65" t="s">
        <v>63</v>
      </c>
      <c r="AB54" s="65"/>
      <c r="AC54" s="65" t="s">
        <v>64</v>
      </c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15" customHeight="1">
      <c r="A55" s="99" t="s">
        <v>23</v>
      </c>
      <c r="B55" s="100" t="s">
        <v>149</v>
      </c>
      <c r="C55" s="61" t="s">
        <v>66</v>
      </c>
      <c r="D55" s="62"/>
      <c r="E55" s="62"/>
      <c r="F55" s="62"/>
      <c r="G55" s="62">
        <v>36</v>
      </c>
      <c r="H55" s="62"/>
      <c r="I55" s="62"/>
      <c r="J55" s="62" t="s">
        <v>66</v>
      </c>
      <c r="K55" s="63"/>
      <c r="L55" s="62">
        <v>599</v>
      </c>
      <c r="M55" s="102"/>
      <c r="N55" s="102"/>
      <c r="O55" s="64"/>
      <c r="P55" s="65"/>
      <c r="Q55" s="64"/>
      <c r="R55" s="64"/>
      <c r="S55" s="64"/>
      <c r="T55" s="65"/>
      <c r="U55" s="65" t="s">
        <v>149</v>
      </c>
      <c r="V55" s="64"/>
      <c r="W55" s="64">
        <v>599</v>
      </c>
      <c r="X55" s="65"/>
      <c r="Y55" s="65"/>
      <c r="Z55" s="65">
        <v>36</v>
      </c>
      <c r="AA55" s="65"/>
      <c r="AB55" s="65" t="s">
        <v>66</v>
      </c>
      <c r="AC55" s="65"/>
      <c r="AD55" s="65" t="s">
        <v>64</v>
      </c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9"/>
    </row>
    <row r="56" spans="1:45" ht="12.75">
      <c r="A56" s="99" t="s">
        <v>23</v>
      </c>
      <c r="B56" s="100" t="s">
        <v>67</v>
      </c>
      <c r="C56" s="61" t="s">
        <v>23</v>
      </c>
      <c r="D56" s="62"/>
      <c r="E56" s="62"/>
      <c r="F56" s="62"/>
      <c r="G56" s="62">
        <v>682</v>
      </c>
      <c r="H56" s="62"/>
      <c r="I56" s="62"/>
      <c r="J56" s="62"/>
      <c r="K56" s="63"/>
      <c r="L56" s="62">
        <v>9876</v>
      </c>
      <c r="M56" s="102"/>
      <c r="N56" s="102"/>
      <c r="O56" s="64"/>
      <c r="P56" s="65"/>
      <c r="Q56" s="64"/>
      <c r="R56" s="64"/>
      <c r="S56" s="64"/>
      <c r="T56" s="65" t="s">
        <v>67</v>
      </c>
      <c r="U56" s="65"/>
      <c r="V56" s="64">
        <v>9876</v>
      </c>
      <c r="W56" s="64"/>
      <c r="X56" s="65"/>
      <c r="Y56" s="65">
        <v>682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102">
      <c r="A57" s="88">
        <v>14</v>
      </c>
      <c r="B57" s="93" t="s">
        <v>150</v>
      </c>
      <c r="C57" s="89">
        <v>-2.313</v>
      </c>
      <c r="D57" s="87">
        <v>196.27</v>
      </c>
      <c r="E57" s="87" t="s">
        <v>151</v>
      </c>
      <c r="F57" s="87"/>
      <c r="G57" s="87">
        <v>-454</v>
      </c>
      <c r="H57" s="87" t="s">
        <v>152</v>
      </c>
      <c r="I57" s="87"/>
      <c r="J57" s="87" t="s">
        <v>153</v>
      </c>
      <c r="K57" s="94"/>
      <c r="L57" s="87">
        <v>-6745</v>
      </c>
      <c r="M57" s="87" t="s">
        <v>154</v>
      </c>
      <c r="N57" s="87"/>
      <c r="O57" s="95">
        <f>0+0</f>
        <v>0</v>
      </c>
      <c r="P57" s="96" t="s">
        <v>73</v>
      </c>
      <c r="Q57" s="95">
        <f>0+0</f>
        <v>0</v>
      </c>
      <c r="R57" s="95">
        <v>-454</v>
      </c>
      <c r="S57" s="95">
        <v>-6745</v>
      </c>
      <c r="T57" s="96"/>
      <c r="U57" s="96"/>
      <c r="V57" s="95"/>
      <c r="W57" s="95"/>
      <c r="X57" s="96">
        <v>-6745</v>
      </c>
      <c r="Y57" s="96"/>
      <c r="Z57" s="96"/>
      <c r="AA57" s="96"/>
      <c r="AB57" s="96"/>
      <c r="AC57" s="96"/>
      <c r="AD57" s="96"/>
      <c r="AE57" s="97"/>
      <c r="AF57" s="97"/>
      <c r="AG57" s="97"/>
      <c r="AH57" s="97">
        <v>-6745</v>
      </c>
      <c r="AI57" s="95"/>
      <c r="AJ57" s="95"/>
      <c r="AK57" s="95"/>
      <c r="AL57" s="95">
        <v>-454</v>
      </c>
      <c r="AM57" s="95">
        <v>-6745</v>
      </c>
      <c r="AN57" s="95">
        <v>-454</v>
      </c>
      <c r="AO57" s="98" t="s">
        <v>23</v>
      </c>
      <c r="AP57" s="98" t="s">
        <v>23</v>
      </c>
      <c r="AQ57" s="98" t="s">
        <v>23</v>
      </c>
      <c r="AR57" s="98">
        <v>14.857</v>
      </c>
      <c r="AS57" s="39"/>
    </row>
    <row r="58" spans="1:45" ht="114.75">
      <c r="A58" s="88">
        <v>15</v>
      </c>
      <c r="B58" s="93" t="s">
        <v>90</v>
      </c>
      <c r="C58" s="89">
        <v>2.313</v>
      </c>
      <c r="D58" s="87">
        <v>581.46</v>
      </c>
      <c r="E58" s="87" t="s">
        <v>91</v>
      </c>
      <c r="F58" s="87"/>
      <c r="G58" s="87">
        <v>1345</v>
      </c>
      <c r="H58" s="87" t="s">
        <v>155</v>
      </c>
      <c r="I58" s="87"/>
      <c r="J58" s="87" t="s">
        <v>93</v>
      </c>
      <c r="K58" s="94"/>
      <c r="L58" s="87">
        <v>7370</v>
      </c>
      <c r="M58" s="87" t="s">
        <v>156</v>
      </c>
      <c r="N58" s="87"/>
      <c r="O58" s="95">
        <f>0+0</f>
        <v>0</v>
      </c>
      <c r="P58" s="96" t="s">
        <v>73</v>
      </c>
      <c r="Q58" s="95">
        <f>0+0</f>
        <v>0</v>
      </c>
      <c r="R58" s="95">
        <v>1345</v>
      </c>
      <c r="S58" s="95">
        <v>7370</v>
      </c>
      <c r="T58" s="96"/>
      <c r="U58" s="96"/>
      <c r="V58" s="95"/>
      <c r="W58" s="95"/>
      <c r="X58" s="96">
        <v>7370</v>
      </c>
      <c r="Y58" s="96"/>
      <c r="Z58" s="96"/>
      <c r="AA58" s="96"/>
      <c r="AB58" s="96"/>
      <c r="AC58" s="96"/>
      <c r="AD58" s="96"/>
      <c r="AE58" s="97"/>
      <c r="AF58" s="97"/>
      <c r="AG58" s="97"/>
      <c r="AH58" s="97">
        <v>7370</v>
      </c>
      <c r="AI58" s="95"/>
      <c r="AJ58" s="95"/>
      <c r="AK58" s="95"/>
      <c r="AL58" s="95">
        <v>1345</v>
      </c>
      <c r="AM58" s="95">
        <v>7370</v>
      </c>
      <c r="AN58" s="95">
        <v>1345</v>
      </c>
      <c r="AO58" s="98" t="s">
        <v>23</v>
      </c>
      <c r="AP58" s="98" t="s">
        <v>23</v>
      </c>
      <c r="AQ58" s="98" t="s">
        <v>23</v>
      </c>
      <c r="AR58" s="98">
        <v>5.48</v>
      </c>
      <c r="AS58" s="39"/>
    </row>
    <row r="59" spans="1:45" ht="17.25" customHeight="1">
      <c r="A59" s="135" t="s">
        <v>157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39"/>
    </row>
    <row r="60" spans="1:45" ht="102">
      <c r="A60" s="88">
        <v>18</v>
      </c>
      <c r="B60" s="93" t="s">
        <v>158</v>
      </c>
      <c r="C60" s="89">
        <v>3</v>
      </c>
      <c r="D60" s="87">
        <v>2094.22</v>
      </c>
      <c r="E60" s="87" t="s">
        <v>159</v>
      </c>
      <c r="F60" s="87"/>
      <c r="G60" s="87">
        <v>6283</v>
      </c>
      <c r="H60" s="87" t="s">
        <v>160</v>
      </c>
      <c r="I60" s="87"/>
      <c r="J60" s="87" t="s">
        <v>93</v>
      </c>
      <c r="K60" s="94"/>
      <c r="L60" s="87">
        <v>34429</v>
      </c>
      <c r="M60" s="87" t="s">
        <v>161</v>
      </c>
      <c r="N60" s="87"/>
      <c r="O60" s="95">
        <f>0+0</f>
        <v>0</v>
      </c>
      <c r="P60" s="96" t="s">
        <v>73</v>
      </c>
      <c r="Q60" s="95">
        <f>0+0</f>
        <v>0</v>
      </c>
      <c r="R60" s="95">
        <v>6283</v>
      </c>
      <c r="S60" s="95">
        <v>34429</v>
      </c>
      <c r="T60" s="96"/>
      <c r="U60" s="96"/>
      <c r="V60" s="95"/>
      <c r="W60" s="95"/>
      <c r="X60" s="96">
        <v>34429</v>
      </c>
      <c r="Y60" s="96"/>
      <c r="Z60" s="96"/>
      <c r="AA60" s="96"/>
      <c r="AB60" s="96"/>
      <c r="AC60" s="96"/>
      <c r="AD60" s="96"/>
      <c r="AE60" s="97"/>
      <c r="AF60" s="97"/>
      <c r="AG60" s="97"/>
      <c r="AH60" s="97">
        <v>34429</v>
      </c>
      <c r="AI60" s="95"/>
      <c r="AJ60" s="95"/>
      <c r="AK60" s="95"/>
      <c r="AL60" s="95">
        <v>6283</v>
      </c>
      <c r="AM60" s="95">
        <v>34429</v>
      </c>
      <c r="AN60" s="95">
        <v>6283</v>
      </c>
      <c r="AO60" s="98" t="s">
        <v>23</v>
      </c>
      <c r="AP60" s="98" t="s">
        <v>23</v>
      </c>
      <c r="AQ60" s="98" t="s">
        <v>23</v>
      </c>
      <c r="AR60" s="98">
        <v>5.48</v>
      </c>
      <c r="AS60" s="39"/>
    </row>
    <row r="61" spans="1:45" ht="38.25" customHeight="1">
      <c r="A61" s="139" t="s">
        <v>182</v>
      </c>
      <c r="B61" s="140"/>
      <c r="C61" s="140"/>
      <c r="D61" s="140"/>
      <c r="E61" s="140"/>
      <c r="F61" s="140"/>
      <c r="G61" s="111">
        <v>37678</v>
      </c>
      <c r="H61" s="87" t="s">
        <v>183</v>
      </c>
      <c r="I61" s="87" t="s">
        <v>184</v>
      </c>
      <c r="J61" s="88" t="s">
        <v>23</v>
      </c>
      <c r="K61" s="89" t="s">
        <v>23</v>
      </c>
      <c r="L61" s="111">
        <v>219034</v>
      </c>
      <c r="M61" s="87" t="s">
        <v>164</v>
      </c>
      <c r="N61" s="87" t="s">
        <v>165</v>
      </c>
      <c r="O61" s="68" t="s">
        <v>163</v>
      </c>
      <c r="P61" s="68" t="s">
        <v>163</v>
      </c>
      <c r="Q61" s="68" t="s">
        <v>163</v>
      </c>
      <c r="R61" s="68" t="s">
        <v>163</v>
      </c>
      <c r="S61" s="68" t="s">
        <v>163</v>
      </c>
      <c r="T61" s="68" t="s">
        <v>163</v>
      </c>
      <c r="U61" s="68" t="s">
        <v>163</v>
      </c>
      <c r="V61" s="68" t="s">
        <v>163</v>
      </c>
      <c r="W61" s="68" t="s">
        <v>163</v>
      </c>
      <c r="X61" s="68" t="s">
        <v>163</v>
      </c>
      <c r="Y61" s="68" t="s">
        <v>163</v>
      </c>
      <c r="Z61" s="68" t="s">
        <v>163</v>
      </c>
      <c r="AA61" s="68" t="s">
        <v>163</v>
      </c>
      <c r="AB61" s="68" t="s">
        <v>163</v>
      </c>
      <c r="AC61" s="68" t="s">
        <v>163</v>
      </c>
      <c r="AD61" s="68" t="s">
        <v>163</v>
      </c>
      <c r="AE61" s="68" t="s">
        <v>163</v>
      </c>
      <c r="AF61" s="68" t="s">
        <v>163</v>
      </c>
      <c r="AG61" s="68" t="s">
        <v>163</v>
      </c>
      <c r="AH61" s="68" t="s">
        <v>163</v>
      </c>
      <c r="AI61" s="68" t="s">
        <v>163</v>
      </c>
      <c r="AJ61" s="68" t="s">
        <v>163</v>
      </c>
      <c r="AK61" s="68" t="s">
        <v>163</v>
      </c>
      <c r="AL61" s="68" t="s">
        <v>163</v>
      </c>
      <c r="AM61" s="68"/>
      <c r="AN61" s="68"/>
      <c r="AO61" s="68" t="s">
        <v>163</v>
      </c>
      <c r="AP61" s="68" t="s">
        <v>163</v>
      </c>
      <c r="AQ61" s="68" t="s">
        <v>163</v>
      </c>
      <c r="AR61" s="68" t="s">
        <v>163</v>
      </c>
      <c r="AS61" s="39"/>
    </row>
    <row r="62" spans="1:45" ht="12.75" customHeight="1">
      <c r="A62" s="139" t="s">
        <v>185</v>
      </c>
      <c r="B62" s="140"/>
      <c r="C62" s="140"/>
      <c r="D62" s="140"/>
      <c r="E62" s="140"/>
      <c r="F62" s="140"/>
      <c r="G62" s="111"/>
      <c r="H62" s="87"/>
      <c r="I62" s="87"/>
      <c r="J62" s="88" t="s">
        <v>23</v>
      </c>
      <c r="K62" s="89" t="s">
        <v>23</v>
      </c>
      <c r="L62" s="111"/>
      <c r="M62" s="87"/>
      <c r="N62" s="87"/>
      <c r="O62" s="68" t="s">
        <v>163</v>
      </c>
      <c r="P62" s="68" t="s">
        <v>163</v>
      </c>
      <c r="Q62" s="68" t="s">
        <v>163</v>
      </c>
      <c r="R62" s="68" t="s">
        <v>163</v>
      </c>
      <c r="S62" s="68" t="s">
        <v>163</v>
      </c>
      <c r="T62" s="68" t="s">
        <v>163</v>
      </c>
      <c r="U62" s="68" t="s">
        <v>163</v>
      </c>
      <c r="V62" s="68" t="s">
        <v>163</v>
      </c>
      <c r="W62" s="68" t="s">
        <v>163</v>
      </c>
      <c r="X62" s="68" t="s">
        <v>163</v>
      </c>
      <c r="Y62" s="68" t="s">
        <v>163</v>
      </c>
      <c r="Z62" s="68" t="s">
        <v>163</v>
      </c>
      <c r="AA62" s="68" t="s">
        <v>163</v>
      </c>
      <c r="AB62" s="68" t="s">
        <v>163</v>
      </c>
      <c r="AC62" s="68" t="s">
        <v>163</v>
      </c>
      <c r="AD62" s="68" t="s">
        <v>163</v>
      </c>
      <c r="AE62" s="68" t="s">
        <v>163</v>
      </c>
      <c r="AF62" s="68" t="s">
        <v>163</v>
      </c>
      <c r="AG62" s="68" t="s">
        <v>163</v>
      </c>
      <c r="AH62" s="68" t="s">
        <v>163</v>
      </c>
      <c r="AI62" s="68" t="s">
        <v>163</v>
      </c>
      <c r="AJ62" s="68" t="s">
        <v>163</v>
      </c>
      <c r="AK62" s="68" t="s">
        <v>163</v>
      </c>
      <c r="AL62" s="68" t="s">
        <v>163</v>
      </c>
      <c r="AM62" s="68"/>
      <c r="AN62" s="68"/>
      <c r="AO62" s="68" t="s">
        <v>163</v>
      </c>
      <c r="AP62" s="68" t="s">
        <v>163</v>
      </c>
      <c r="AQ62" s="68" t="s">
        <v>163</v>
      </c>
      <c r="AR62" s="68" t="s">
        <v>163</v>
      </c>
      <c r="AS62" s="39"/>
    </row>
    <row r="63" spans="1:45" ht="12.75" customHeight="1">
      <c r="A63" s="139" t="s">
        <v>186</v>
      </c>
      <c r="B63" s="140"/>
      <c r="C63" s="140"/>
      <c r="D63" s="140"/>
      <c r="E63" s="140"/>
      <c r="F63" s="140"/>
      <c r="G63" s="111">
        <v>1090</v>
      </c>
      <c r="H63" s="87"/>
      <c r="I63" s="87"/>
      <c r="J63" s="88" t="s">
        <v>23</v>
      </c>
      <c r="K63" s="89" t="s">
        <v>23</v>
      </c>
      <c r="L63" s="111">
        <v>23000</v>
      </c>
      <c r="M63" s="87"/>
      <c r="N63" s="87"/>
      <c r="O63" s="68" t="s">
        <v>163</v>
      </c>
      <c r="P63" s="68" t="s">
        <v>163</v>
      </c>
      <c r="Q63" s="68" t="s">
        <v>163</v>
      </c>
      <c r="R63" s="68" t="s">
        <v>163</v>
      </c>
      <c r="S63" s="68" t="s">
        <v>163</v>
      </c>
      <c r="T63" s="68" t="s">
        <v>163</v>
      </c>
      <c r="U63" s="68" t="s">
        <v>163</v>
      </c>
      <c r="V63" s="68" t="s">
        <v>163</v>
      </c>
      <c r="W63" s="68" t="s">
        <v>163</v>
      </c>
      <c r="X63" s="68" t="s">
        <v>163</v>
      </c>
      <c r="Y63" s="68" t="s">
        <v>163</v>
      </c>
      <c r="Z63" s="68" t="s">
        <v>163</v>
      </c>
      <c r="AA63" s="68" t="s">
        <v>163</v>
      </c>
      <c r="AB63" s="68" t="s">
        <v>163</v>
      </c>
      <c r="AC63" s="68" t="s">
        <v>163</v>
      </c>
      <c r="AD63" s="68" t="s">
        <v>163</v>
      </c>
      <c r="AE63" s="68" t="s">
        <v>163</v>
      </c>
      <c r="AF63" s="68" t="s">
        <v>163</v>
      </c>
      <c r="AG63" s="68" t="s">
        <v>163</v>
      </c>
      <c r="AH63" s="68" t="s">
        <v>163</v>
      </c>
      <c r="AI63" s="68" t="s">
        <v>163</v>
      </c>
      <c r="AJ63" s="68" t="s">
        <v>163</v>
      </c>
      <c r="AK63" s="68" t="s">
        <v>163</v>
      </c>
      <c r="AL63" s="68" t="s">
        <v>163</v>
      </c>
      <c r="AM63" s="68"/>
      <c r="AN63" s="68"/>
      <c r="AO63" s="68" t="s">
        <v>163</v>
      </c>
      <c r="AP63" s="68" t="s">
        <v>163</v>
      </c>
      <c r="AQ63" s="68" t="s">
        <v>163</v>
      </c>
      <c r="AR63" s="68" t="s">
        <v>163</v>
      </c>
      <c r="AS63" s="39"/>
    </row>
    <row r="64" spans="1:45" ht="12.75" customHeight="1">
      <c r="A64" s="139" t="s">
        <v>187</v>
      </c>
      <c r="B64" s="140"/>
      <c r="C64" s="140"/>
      <c r="D64" s="140"/>
      <c r="E64" s="140"/>
      <c r="F64" s="140"/>
      <c r="G64" s="111">
        <v>35558</v>
      </c>
      <c r="H64" s="87"/>
      <c r="I64" s="87"/>
      <c r="J64" s="88" t="s">
        <v>23</v>
      </c>
      <c r="K64" s="89" t="s">
        <v>23</v>
      </c>
      <c r="L64" s="111">
        <v>191269</v>
      </c>
      <c r="M64" s="87"/>
      <c r="N64" s="87"/>
      <c r="O64" s="69" t="s">
        <v>163</v>
      </c>
      <c r="P64" s="69" t="s">
        <v>163</v>
      </c>
      <c r="Q64" s="69" t="s">
        <v>163</v>
      </c>
      <c r="R64" s="69" t="s">
        <v>163</v>
      </c>
      <c r="S64" s="69" t="s">
        <v>163</v>
      </c>
      <c r="T64" s="69" t="s">
        <v>163</v>
      </c>
      <c r="U64" s="69" t="s">
        <v>163</v>
      </c>
      <c r="V64" s="69" t="s">
        <v>163</v>
      </c>
      <c r="W64" s="69" t="s">
        <v>163</v>
      </c>
      <c r="X64" s="69" t="s">
        <v>163</v>
      </c>
      <c r="Y64" s="69" t="s">
        <v>163</v>
      </c>
      <c r="Z64" s="69" t="s">
        <v>163</v>
      </c>
      <c r="AA64" s="69" t="s">
        <v>163</v>
      </c>
      <c r="AB64" s="69" t="s">
        <v>163</v>
      </c>
      <c r="AC64" s="69" t="s">
        <v>163</v>
      </c>
      <c r="AD64" s="69" t="s">
        <v>163</v>
      </c>
      <c r="AE64" s="69" t="s">
        <v>163</v>
      </c>
      <c r="AF64" s="69" t="s">
        <v>163</v>
      </c>
      <c r="AG64" s="69" t="s">
        <v>163</v>
      </c>
      <c r="AH64" s="69" t="s">
        <v>163</v>
      </c>
      <c r="AI64" s="69" t="s">
        <v>163</v>
      </c>
      <c r="AJ64" s="69" t="s">
        <v>163</v>
      </c>
      <c r="AK64" s="69" t="s">
        <v>163</v>
      </c>
      <c r="AL64" s="69" t="s">
        <v>163</v>
      </c>
      <c r="AM64" s="69"/>
      <c r="AN64" s="69"/>
      <c r="AO64" s="69" t="s">
        <v>163</v>
      </c>
      <c r="AP64" s="69" t="s">
        <v>163</v>
      </c>
      <c r="AQ64" s="69" t="s">
        <v>163</v>
      </c>
      <c r="AR64" s="69" t="s">
        <v>163</v>
      </c>
      <c r="AS64" s="39"/>
    </row>
    <row r="65" spans="1:45" ht="12.75" customHeight="1">
      <c r="A65" s="139" t="s">
        <v>188</v>
      </c>
      <c r="B65" s="140"/>
      <c r="C65" s="140"/>
      <c r="D65" s="140"/>
      <c r="E65" s="140"/>
      <c r="F65" s="140"/>
      <c r="G65" s="111">
        <v>1161</v>
      </c>
      <c r="H65" s="87"/>
      <c r="I65" s="87"/>
      <c r="J65" s="88" t="s">
        <v>23</v>
      </c>
      <c r="K65" s="89" t="s">
        <v>23</v>
      </c>
      <c r="L65" s="111">
        <v>7535</v>
      </c>
      <c r="M65" s="87"/>
      <c r="N65" s="87"/>
      <c r="O65" s="68" t="s">
        <v>163</v>
      </c>
      <c r="P65" s="68" t="s">
        <v>163</v>
      </c>
      <c r="Q65" s="68" t="s">
        <v>163</v>
      </c>
      <c r="R65" s="68" t="s">
        <v>163</v>
      </c>
      <c r="S65" s="68" t="s">
        <v>163</v>
      </c>
      <c r="T65" s="68" t="s">
        <v>163</v>
      </c>
      <c r="U65" s="68" t="s">
        <v>163</v>
      </c>
      <c r="V65" s="68" t="s">
        <v>163</v>
      </c>
      <c r="W65" s="68" t="s">
        <v>163</v>
      </c>
      <c r="X65" s="68" t="s">
        <v>163</v>
      </c>
      <c r="Y65" s="68" t="s">
        <v>163</v>
      </c>
      <c r="Z65" s="68" t="s">
        <v>163</v>
      </c>
      <c r="AA65" s="68" t="s">
        <v>163</v>
      </c>
      <c r="AB65" s="68" t="s">
        <v>163</v>
      </c>
      <c r="AC65" s="68" t="s">
        <v>163</v>
      </c>
      <c r="AD65" s="68" t="s">
        <v>163</v>
      </c>
      <c r="AE65" s="68" t="s">
        <v>163</v>
      </c>
      <c r="AF65" s="68" t="s">
        <v>163</v>
      </c>
      <c r="AG65" s="68" t="s">
        <v>163</v>
      </c>
      <c r="AH65" s="68" t="s">
        <v>163</v>
      </c>
      <c r="AI65" s="68" t="s">
        <v>163</v>
      </c>
      <c r="AJ65" s="68" t="s">
        <v>163</v>
      </c>
      <c r="AK65" s="68" t="s">
        <v>163</v>
      </c>
      <c r="AL65" s="68" t="s">
        <v>163</v>
      </c>
      <c r="AM65" s="68"/>
      <c r="AN65" s="68"/>
      <c r="AO65" s="68" t="s">
        <v>163</v>
      </c>
      <c r="AP65" s="68" t="s">
        <v>163</v>
      </c>
      <c r="AQ65" s="68" t="s">
        <v>163</v>
      </c>
      <c r="AR65" s="68" t="s">
        <v>163</v>
      </c>
      <c r="AS65" s="39"/>
    </row>
    <row r="66" spans="1:45" ht="12.75" customHeight="1">
      <c r="A66" s="137" t="s">
        <v>166</v>
      </c>
      <c r="B66" s="138"/>
      <c r="C66" s="138"/>
      <c r="D66" s="138"/>
      <c r="E66" s="138"/>
      <c r="F66" s="138"/>
      <c r="G66" s="112">
        <v>1388</v>
      </c>
      <c r="H66" s="90"/>
      <c r="I66" s="90"/>
      <c r="J66" s="91" t="s">
        <v>23</v>
      </c>
      <c r="K66" s="92" t="s">
        <v>23</v>
      </c>
      <c r="L66" s="112">
        <v>24889</v>
      </c>
      <c r="M66" s="90"/>
      <c r="N66" s="90"/>
      <c r="O66" s="68" t="s">
        <v>163</v>
      </c>
      <c r="P66" s="68" t="s">
        <v>163</v>
      </c>
      <c r="Q66" s="68" t="s">
        <v>163</v>
      </c>
      <c r="R66" s="68" t="s">
        <v>163</v>
      </c>
      <c r="S66" s="68" t="s">
        <v>163</v>
      </c>
      <c r="T66" s="68" t="s">
        <v>163</v>
      </c>
      <c r="U66" s="68" t="s">
        <v>163</v>
      </c>
      <c r="V66" s="68" t="s">
        <v>163</v>
      </c>
      <c r="W66" s="68" t="s">
        <v>163</v>
      </c>
      <c r="X66" s="68" t="s">
        <v>163</v>
      </c>
      <c r="Y66" s="68" t="s">
        <v>163</v>
      </c>
      <c r="Z66" s="68" t="s">
        <v>163</v>
      </c>
      <c r="AA66" s="68" t="s">
        <v>163</v>
      </c>
      <c r="AB66" s="68" t="s">
        <v>163</v>
      </c>
      <c r="AC66" s="68" t="s">
        <v>163</v>
      </c>
      <c r="AD66" s="68" t="s">
        <v>163</v>
      </c>
      <c r="AE66" s="68" t="s">
        <v>163</v>
      </c>
      <c r="AF66" s="68" t="s">
        <v>163</v>
      </c>
      <c r="AG66" s="68" t="s">
        <v>163</v>
      </c>
      <c r="AH66" s="68" t="s">
        <v>163</v>
      </c>
      <c r="AI66" s="68" t="s">
        <v>163</v>
      </c>
      <c r="AJ66" s="68" t="s">
        <v>163</v>
      </c>
      <c r="AK66" s="68" t="s">
        <v>163</v>
      </c>
      <c r="AL66" s="68" t="s">
        <v>163</v>
      </c>
      <c r="AM66" s="68"/>
      <c r="AN66" s="68"/>
      <c r="AO66" s="68" t="s">
        <v>163</v>
      </c>
      <c r="AP66" s="68" t="s">
        <v>163</v>
      </c>
      <c r="AQ66" s="68" t="s">
        <v>163</v>
      </c>
      <c r="AR66" s="68" t="s">
        <v>163</v>
      </c>
      <c r="AS66" s="39"/>
    </row>
    <row r="67" spans="1:45" ht="12.75">
      <c r="A67" s="137" t="s">
        <v>167</v>
      </c>
      <c r="B67" s="138"/>
      <c r="C67" s="138"/>
      <c r="D67" s="138"/>
      <c r="E67" s="138"/>
      <c r="F67" s="138"/>
      <c r="G67" s="112">
        <v>792</v>
      </c>
      <c r="H67" s="90"/>
      <c r="I67" s="90"/>
      <c r="J67" s="91" t="s">
        <v>23</v>
      </c>
      <c r="K67" s="92" t="s">
        <v>23</v>
      </c>
      <c r="L67" s="112">
        <v>13435</v>
      </c>
      <c r="M67" s="90"/>
      <c r="N67" s="90"/>
      <c r="O67" s="68" t="s">
        <v>163</v>
      </c>
      <c r="P67" s="68" t="s">
        <v>163</v>
      </c>
      <c r="Q67" s="68" t="s">
        <v>163</v>
      </c>
      <c r="R67" s="68" t="s">
        <v>163</v>
      </c>
      <c r="S67" s="68" t="s">
        <v>163</v>
      </c>
      <c r="T67" s="68" t="s">
        <v>163</v>
      </c>
      <c r="U67" s="68" t="s">
        <v>163</v>
      </c>
      <c r="V67" s="68" t="s">
        <v>163</v>
      </c>
      <c r="W67" s="68" t="s">
        <v>163</v>
      </c>
      <c r="X67" s="68" t="s">
        <v>163</v>
      </c>
      <c r="Y67" s="68" t="s">
        <v>163</v>
      </c>
      <c r="Z67" s="68" t="s">
        <v>163</v>
      </c>
      <c r="AA67" s="68" t="s">
        <v>163</v>
      </c>
      <c r="AB67" s="68" t="s">
        <v>163</v>
      </c>
      <c r="AC67" s="68" t="s">
        <v>163</v>
      </c>
      <c r="AD67" s="68" t="s">
        <v>163</v>
      </c>
      <c r="AE67" s="68" t="s">
        <v>163</v>
      </c>
      <c r="AF67" s="68" t="s">
        <v>163</v>
      </c>
      <c r="AG67" s="68" t="s">
        <v>163</v>
      </c>
      <c r="AH67" s="68" t="s">
        <v>163</v>
      </c>
      <c r="AI67" s="68" t="s">
        <v>163</v>
      </c>
      <c r="AJ67" s="68" t="s">
        <v>163</v>
      </c>
      <c r="AK67" s="68" t="s">
        <v>163</v>
      </c>
      <c r="AL67" s="68" t="s">
        <v>163</v>
      </c>
      <c r="AM67" s="68"/>
      <c r="AN67" s="68"/>
      <c r="AO67" s="68" t="s">
        <v>163</v>
      </c>
      <c r="AP67" s="68" t="s">
        <v>163</v>
      </c>
      <c r="AQ67" s="68" t="s">
        <v>163</v>
      </c>
      <c r="AR67" s="68" t="s">
        <v>163</v>
      </c>
      <c r="AS67" s="39"/>
    </row>
    <row r="68" spans="1:45" ht="12.75" customHeight="1">
      <c r="A68" s="137" t="s">
        <v>168</v>
      </c>
      <c r="B68" s="138"/>
      <c r="C68" s="138"/>
      <c r="D68" s="138"/>
      <c r="E68" s="138"/>
      <c r="F68" s="138"/>
      <c r="G68" s="112"/>
      <c r="H68" s="90"/>
      <c r="I68" s="90"/>
      <c r="J68" s="91" t="s">
        <v>23</v>
      </c>
      <c r="K68" s="92" t="s">
        <v>23</v>
      </c>
      <c r="L68" s="112"/>
      <c r="M68" s="90"/>
      <c r="N68" s="90"/>
      <c r="O68" s="68" t="s">
        <v>163</v>
      </c>
      <c r="P68" s="68" t="s">
        <v>163</v>
      </c>
      <c r="Q68" s="68" t="s">
        <v>163</v>
      </c>
      <c r="R68" s="68" t="s">
        <v>163</v>
      </c>
      <c r="S68" s="68" t="s">
        <v>163</v>
      </c>
      <c r="T68" s="68" t="s">
        <v>163</v>
      </c>
      <c r="U68" s="68" t="s">
        <v>163</v>
      </c>
      <c r="V68" s="68" t="s">
        <v>163</v>
      </c>
      <c r="W68" s="68" t="s">
        <v>163</v>
      </c>
      <c r="X68" s="68" t="s">
        <v>163</v>
      </c>
      <c r="Y68" s="68" t="s">
        <v>163</v>
      </c>
      <c r="Z68" s="68" t="s">
        <v>163</v>
      </c>
      <c r="AA68" s="68" t="s">
        <v>163</v>
      </c>
      <c r="AB68" s="68" t="s">
        <v>163</v>
      </c>
      <c r="AC68" s="68" t="s">
        <v>163</v>
      </c>
      <c r="AD68" s="68" t="s">
        <v>163</v>
      </c>
      <c r="AE68" s="68" t="s">
        <v>163</v>
      </c>
      <c r="AF68" s="68" t="s">
        <v>163</v>
      </c>
      <c r="AG68" s="68" t="s">
        <v>163</v>
      </c>
      <c r="AH68" s="68" t="s">
        <v>163</v>
      </c>
      <c r="AI68" s="68" t="s">
        <v>163</v>
      </c>
      <c r="AJ68" s="68" t="s">
        <v>163</v>
      </c>
      <c r="AK68" s="68" t="s">
        <v>163</v>
      </c>
      <c r="AL68" s="68" t="s">
        <v>163</v>
      </c>
      <c r="AM68" s="68"/>
      <c r="AN68" s="68"/>
      <c r="AO68" s="68" t="s">
        <v>163</v>
      </c>
      <c r="AP68" s="68" t="s">
        <v>163</v>
      </c>
      <c r="AQ68" s="68" t="s">
        <v>163</v>
      </c>
      <c r="AR68" s="68" t="s">
        <v>163</v>
      </c>
      <c r="AS68" s="39"/>
    </row>
    <row r="69" spans="1:45" ht="12.75" customHeight="1">
      <c r="A69" s="139" t="s">
        <v>189</v>
      </c>
      <c r="B69" s="140"/>
      <c r="C69" s="140"/>
      <c r="D69" s="140"/>
      <c r="E69" s="140"/>
      <c r="F69" s="140"/>
      <c r="G69" s="111">
        <v>38408</v>
      </c>
      <c r="H69" s="87"/>
      <c r="I69" s="87"/>
      <c r="J69" s="88" t="s">
        <v>23</v>
      </c>
      <c r="K69" s="89" t="s">
        <v>23</v>
      </c>
      <c r="L69" s="111">
        <v>234899</v>
      </c>
      <c r="M69" s="87"/>
      <c r="N69" s="87"/>
      <c r="O69" s="68" t="s">
        <v>163</v>
      </c>
      <c r="P69" s="68" t="s">
        <v>163</v>
      </c>
      <c r="Q69" s="68" t="s">
        <v>163</v>
      </c>
      <c r="R69" s="68" t="s">
        <v>163</v>
      </c>
      <c r="S69" s="68" t="s">
        <v>163</v>
      </c>
      <c r="T69" s="68" t="s">
        <v>163</v>
      </c>
      <c r="U69" s="68" t="s">
        <v>163</v>
      </c>
      <c r="V69" s="68" t="s">
        <v>163</v>
      </c>
      <c r="W69" s="68" t="s">
        <v>163</v>
      </c>
      <c r="X69" s="68" t="s">
        <v>163</v>
      </c>
      <c r="Y69" s="68" t="s">
        <v>163</v>
      </c>
      <c r="Z69" s="68" t="s">
        <v>163</v>
      </c>
      <c r="AA69" s="68" t="s">
        <v>163</v>
      </c>
      <c r="AB69" s="68" t="s">
        <v>163</v>
      </c>
      <c r="AC69" s="68" t="s">
        <v>163</v>
      </c>
      <c r="AD69" s="68" t="s">
        <v>163</v>
      </c>
      <c r="AE69" s="68" t="s">
        <v>163</v>
      </c>
      <c r="AF69" s="68" t="s">
        <v>163</v>
      </c>
      <c r="AG69" s="68" t="s">
        <v>163</v>
      </c>
      <c r="AH69" s="68" t="s">
        <v>163</v>
      </c>
      <c r="AI69" s="68" t="s">
        <v>163</v>
      </c>
      <c r="AJ69" s="68" t="s">
        <v>163</v>
      </c>
      <c r="AK69" s="68" t="s">
        <v>163</v>
      </c>
      <c r="AL69" s="68" t="s">
        <v>163</v>
      </c>
      <c r="AM69" s="68"/>
      <c r="AN69" s="68"/>
      <c r="AO69" s="68" t="s">
        <v>163</v>
      </c>
      <c r="AP69" s="68" t="s">
        <v>163</v>
      </c>
      <c r="AQ69" s="68" t="s">
        <v>163</v>
      </c>
      <c r="AR69" s="68" t="s">
        <v>163</v>
      </c>
      <c r="AS69" s="39"/>
    </row>
    <row r="70" spans="1:45" ht="12.75" customHeight="1">
      <c r="A70" s="139" t="s">
        <v>190</v>
      </c>
      <c r="B70" s="140"/>
      <c r="C70" s="140"/>
      <c r="D70" s="140"/>
      <c r="E70" s="140"/>
      <c r="F70" s="140"/>
      <c r="G70" s="111">
        <v>1450</v>
      </c>
      <c r="H70" s="87"/>
      <c r="I70" s="87"/>
      <c r="J70" s="88" t="s">
        <v>23</v>
      </c>
      <c r="K70" s="89" t="s">
        <v>23</v>
      </c>
      <c r="L70" s="111">
        <v>22459</v>
      </c>
      <c r="M70" s="87"/>
      <c r="N70" s="87"/>
      <c r="O70" s="68" t="s">
        <v>163</v>
      </c>
      <c r="P70" s="68" t="s">
        <v>163</v>
      </c>
      <c r="Q70" s="68" t="s">
        <v>163</v>
      </c>
      <c r="R70" s="68" t="s">
        <v>163</v>
      </c>
      <c r="S70" s="68" t="s">
        <v>163</v>
      </c>
      <c r="T70" s="68" t="s">
        <v>163</v>
      </c>
      <c r="U70" s="68" t="s">
        <v>163</v>
      </c>
      <c r="V70" s="68" t="s">
        <v>163</v>
      </c>
      <c r="W70" s="68" t="s">
        <v>163</v>
      </c>
      <c r="X70" s="68" t="s">
        <v>163</v>
      </c>
      <c r="Y70" s="68" t="s">
        <v>163</v>
      </c>
      <c r="Z70" s="68" t="s">
        <v>163</v>
      </c>
      <c r="AA70" s="68" t="s">
        <v>163</v>
      </c>
      <c r="AB70" s="68" t="s">
        <v>163</v>
      </c>
      <c r="AC70" s="68" t="s">
        <v>163</v>
      </c>
      <c r="AD70" s="68" t="s">
        <v>163</v>
      </c>
      <c r="AE70" s="68" t="s">
        <v>163</v>
      </c>
      <c r="AF70" s="68" t="s">
        <v>163</v>
      </c>
      <c r="AG70" s="68" t="s">
        <v>163</v>
      </c>
      <c r="AH70" s="68" t="s">
        <v>163</v>
      </c>
      <c r="AI70" s="68" t="s">
        <v>163</v>
      </c>
      <c r="AJ70" s="68" t="s">
        <v>163</v>
      </c>
      <c r="AK70" s="68" t="s">
        <v>163</v>
      </c>
      <c r="AL70" s="68" t="s">
        <v>163</v>
      </c>
      <c r="AM70" s="68"/>
      <c r="AN70" s="68"/>
      <c r="AO70" s="68" t="s">
        <v>163</v>
      </c>
      <c r="AP70" s="68" t="s">
        <v>163</v>
      </c>
      <c r="AQ70" s="68" t="s">
        <v>163</v>
      </c>
      <c r="AR70" s="68" t="s">
        <v>163</v>
      </c>
      <c r="AS70" s="39"/>
    </row>
    <row r="71" spans="1:45" ht="12.75">
      <c r="A71" s="139" t="s">
        <v>191</v>
      </c>
      <c r="B71" s="140"/>
      <c r="C71" s="140"/>
      <c r="D71" s="140"/>
      <c r="E71" s="140"/>
      <c r="F71" s="140"/>
      <c r="G71" s="111">
        <v>39858</v>
      </c>
      <c r="H71" s="87"/>
      <c r="I71" s="87"/>
      <c r="J71" s="88" t="s">
        <v>23</v>
      </c>
      <c r="K71" s="89" t="s">
        <v>23</v>
      </c>
      <c r="L71" s="111">
        <v>257358</v>
      </c>
      <c r="M71" s="87"/>
      <c r="N71" s="87"/>
      <c r="O71" s="68" t="s">
        <v>163</v>
      </c>
      <c r="P71" s="68" t="s">
        <v>163</v>
      </c>
      <c r="Q71" s="68" t="s">
        <v>163</v>
      </c>
      <c r="R71" s="68" t="s">
        <v>163</v>
      </c>
      <c r="S71" s="68" t="s">
        <v>163</v>
      </c>
      <c r="T71" s="68" t="s">
        <v>163</v>
      </c>
      <c r="U71" s="68" t="s">
        <v>163</v>
      </c>
      <c r="V71" s="68" t="s">
        <v>163</v>
      </c>
      <c r="W71" s="68" t="s">
        <v>163</v>
      </c>
      <c r="X71" s="68" t="s">
        <v>163</v>
      </c>
      <c r="Y71" s="68" t="s">
        <v>163</v>
      </c>
      <c r="Z71" s="68" t="s">
        <v>163</v>
      </c>
      <c r="AA71" s="68" t="s">
        <v>163</v>
      </c>
      <c r="AB71" s="68" t="s">
        <v>163</v>
      </c>
      <c r="AC71" s="68" t="s">
        <v>163</v>
      </c>
      <c r="AD71" s="68" t="s">
        <v>163</v>
      </c>
      <c r="AE71" s="68" t="s">
        <v>163</v>
      </c>
      <c r="AF71" s="68" t="s">
        <v>163</v>
      </c>
      <c r="AG71" s="68" t="s">
        <v>163</v>
      </c>
      <c r="AH71" s="68" t="s">
        <v>163</v>
      </c>
      <c r="AI71" s="68" t="s">
        <v>163</v>
      </c>
      <c r="AJ71" s="68" t="s">
        <v>163</v>
      </c>
      <c r="AK71" s="68" t="s">
        <v>163</v>
      </c>
      <c r="AL71" s="68" t="s">
        <v>163</v>
      </c>
      <c r="AM71" s="68"/>
      <c r="AN71" s="68"/>
      <c r="AO71" s="68" t="s">
        <v>163</v>
      </c>
      <c r="AP71" s="68" t="s">
        <v>163</v>
      </c>
      <c r="AQ71" s="68" t="s">
        <v>163</v>
      </c>
      <c r="AR71" s="68" t="s">
        <v>163</v>
      </c>
      <c r="AS71" s="39"/>
    </row>
    <row r="72" spans="1:45" ht="12.75" customHeight="1">
      <c r="A72" s="139" t="s">
        <v>192</v>
      </c>
      <c r="B72" s="140"/>
      <c r="C72" s="140"/>
      <c r="D72" s="140"/>
      <c r="E72" s="140"/>
      <c r="F72" s="140"/>
      <c r="G72" s="111">
        <v>7174</v>
      </c>
      <c r="H72" s="87"/>
      <c r="I72" s="87"/>
      <c r="J72" s="88" t="s">
        <v>23</v>
      </c>
      <c r="K72" s="89" t="s">
        <v>23</v>
      </c>
      <c r="L72" s="111">
        <v>46324</v>
      </c>
      <c r="M72" s="87"/>
      <c r="N72" s="87"/>
      <c r="O72" s="68" t="s">
        <v>163</v>
      </c>
      <c r="P72" s="68" t="s">
        <v>163</v>
      </c>
      <c r="Q72" s="68" t="s">
        <v>163</v>
      </c>
      <c r="R72" s="68" t="s">
        <v>163</v>
      </c>
      <c r="S72" s="68" t="s">
        <v>163</v>
      </c>
      <c r="T72" s="68" t="s">
        <v>163</v>
      </c>
      <c r="U72" s="68" t="s">
        <v>163</v>
      </c>
      <c r="V72" s="68" t="s">
        <v>163</v>
      </c>
      <c r="W72" s="68" t="s">
        <v>163</v>
      </c>
      <c r="X72" s="68" t="s">
        <v>163</v>
      </c>
      <c r="Y72" s="68" t="s">
        <v>163</v>
      </c>
      <c r="Z72" s="68" t="s">
        <v>163</v>
      </c>
      <c r="AA72" s="68" t="s">
        <v>163</v>
      </c>
      <c r="AB72" s="68" t="s">
        <v>163</v>
      </c>
      <c r="AC72" s="68" t="s">
        <v>163</v>
      </c>
      <c r="AD72" s="68" t="s">
        <v>163</v>
      </c>
      <c r="AE72" s="68" t="s">
        <v>163</v>
      </c>
      <c r="AF72" s="68" t="s">
        <v>163</v>
      </c>
      <c r="AG72" s="68" t="s">
        <v>163</v>
      </c>
      <c r="AH72" s="68" t="s">
        <v>163</v>
      </c>
      <c r="AI72" s="68" t="s">
        <v>163</v>
      </c>
      <c r="AJ72" s="68" t="s">
        <v>163</v>
      </c>
      <c r="AK72" s="68" t="s">
        <v>163</v>
      </c>
      <c r="AL72" s="68" t="s">
        <v>163</v>
      </c>
      <c r="AM72" s="68"/>
      <c r="AN72" s="68"/>
      <c r="AO72" s="68" t="s">
        <v>163</v>
      </c>
      <c r="AP72" s="68" t="s">
        <v>163</v>
      </c>
      <c r="AQ72" s="68" t="s">
        <v>163</v>
      </c>
      <c r="AR72" s="68" t="s">
        <v>163</v>
      </c>
      <c r="AS72" s="39"/>
    </row>
    <row r="73" spans="1:45" ht="12.75" customHeight="1">
      <c r="A73" s="137" t="s">
        <v>193</v>
      </c>
      <c r="B73" s="138"/>
      <c r="C73" s="138"/>
      <c r="D73" s="138"/>
      <c r="E73" s="138"/>
      <c r="F73" s="138"/>
      <c r="G73" s="112">
        <v>47032</v>
      </c>
      <c r="H73" s="90"/>
      <c r="I73" s="90"/>
      <c r="J73" s="91" t="s">
        <v>23</v>
      </c>
      <c r="K73" s="92" t="s">
        <v>23</v>
      </c>
      <c r="L73" s="113">
        <v>303682</v>
      </c>
      <c r="M73" s="90"/>
      <c r="N73" s="90"/>
      <c r="O73" s="68" t="s">
        <v>163</v>
      </c>
      <c r="P73" s="68" t="s">
        <v>163</v>
      </c>
      <c r="Q73" s="68" t="s">
        <v>163</v>
      </c>
      <c r="R73" s="68" t="s">
        <v>163</v>
      </c>
      <c r="S73" s="68" t="s">
        <v>163</v>
      </c>
      <c r="T73" s="68" t="s">
        <v>163</v>
      </c>
      <c r="U73" s="68" t="s">
        <v>163</v>
      </c>
      <c r="V73" s="68" t="s">
        <v>163</v>
      </c>
      <c r="W73" s="68" t="s">
        <v>163</v>
      </c>
      <c r="X73" s="68" t="s">
        <v>163</v>
      </c>
      <c r="Y73" s="68" t="s">
        <v>163</v>
      </c>
      <c r="Z73" s="68" t="s">
        <v>163</v>
      </c>
      <c r="AA73" s="68" t="s">
        <v>163</v>
      </c>
      <c r="AB73" s="68" t="s">
        <v>163</v>
      </c>
      <c r="AC73" s="68" t="s">
        <v>163</v>
      </c>
      <c r="AD73" s="68" t="s">
        <v>163</v>
      </c>
      <c r="AE73" s="68" t="s">
        <v>163</v>
      </c>
      <c r="AF73" s="68" t="s">
        <v>163</v>
      </c>
      <c r="AG73" s="68" t="s">
        <v>163</v>
      </c>
      <c r="AH73" s="68" t="s">
        <v>163</v>
      </c>
      <c r="AI73" s="68" t="s">
        <v>163</v>
      </c>
      <c r="AJ73" s="68" t="s">
        <v>163</v>
      </c>
      <c r="AK73" s="68" t="s">
        <v>163</v>
      </c>
      <c r="AL73" s="68" t="s">
        <v>163</v>
      </c>
      <c r="AM73" s="68"/>
      <c r="AN73" s="68"/>
      <c r="AO73" s="68" t="s">
        <v>163</v>
      </c>
      <c r="AP73" s="68" t="s">
        <v>163</v>
      </c>
      <c r="AQ73" s="68" t="s">
        <v>163</v>
      </c>
      <c r="AR73" s="68" t="s">
        <v>163</v>
      </c>
      <c r="AS73" s="39"/>
    </row>
    <row r="74" spans="1:45" ht="12.75" customHeight="1">
      <c r="A74" s="105"/>
      <c r="B74" s="106"/>
      <c r="C74" s="106"/>
      <c r="D74" s="106"/>
      <c r="E74" s="106"/>
      <c r="F74" s="106"/>
      <c r="G74" s="107"/>
      <c r="H74" s="107"/>
      <c r="I74" s="107"/>
      <c r="J74" s="108"/>
      <c r="K74" s="109"/>
      <c r="L74" s="107"/>
      <c r="M74" s="107"/>
      <c r="N74" s="107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39"/>
    </row>
    <row r="75" spans="15:47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43"/>
      <c r="AT75" s="43"/>
      <c r="AU75" s="43"/>
    </row>
    <row r="76" spans="1:45" ht="14.25">
      <c r="A76" s="104"/>
      <c r="D76" s="14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:45" ht="12.75">
      <c r="A77" s="22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:45" ht="12.75">
      <c r="A78" s="21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AS499" s="39"/>
    </row>
    <row r="500" spans="15:17" ht="12.75">
      <c r="O500"/>
      <c r="P500"/>
      <c r="Q500"/>
    </row>
    <row r="501" spans="15:17" ht="12.75">
      <c r="O501"/>
      <c r="P501"/>
      <c r="Q501"/>
    </row>
    <row r="502" spans="15:17" ht="12.75">
      <c r="O502"/>
      <c r="P502"/>
      <c r="Q502"/>
    </row>
  </sheetData>
  <sheetProtection/>
  <mergeCells count="37">
    <mergeCell ref="A72:F72"/>
    <mergeCell ref="A73:F73"/>
    <mergeCell ref="A68:F68"/>
    <mergeCell ref="A69:F69"/>
    <mergeCell ref="A70:F70"/>
    <mergeCell ref="A71:F71"/>
    <mergeCell ref="A64:F64"/>
    <mergeCell ref="A65:F65"/>
    <mergeCell ref="A22:AR22"/>
    <mergeCell ref="A23:AR23"/>
    <mergeCell ref="A42:AR42"/>
    <mergeCell ref="A52:AR52"/>
    <mergeCell ref="A66:F66"/>
    <mergeCell ref="A67:F67"/>
    <mergeCell ref="A59:AR59"/>
    <mergeCell ref="A61:F61"/>
    <mergeCell ref="A62:F62"/>
    <mergeCell ref="A63:F63"/>
    <mergeCell ref="A4:N4"/>
    <mergeCell ref="A7:N7"/>
    <mergeCell ref="A9:N9"/>
    <mergeCell ref="A18:A20"/>
    <mergeCell ref="B18:B20"/>
    <mergeCell ref="A5:N5"/>
    <mergeCell ref="K15:L15"/>
    <mergeCell ref="K14:L14"/>
    <mergeCell ref="C18:C20"/>
    <mergeCell ref="J18:K18"/>
    <mergeCell ref="A8:N8"/>
    <mergeCell ref="A10:N10"/>
    <mergeCell ref="K13:L13"/>
    <mergeCell ref="L18:N18"/>
    <mergeCell ref="G18:I18"/>
    <mergeCell ref="D19:D20"/>
    <mergeCell ref="G19:G20"/>
    <mergeCell ref="L19:L20"/>
    <mergeCell ref="D18:F18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71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09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42" t="s">
        <v>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25" t="s">
        <v>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43" t="s">
        <v>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41" t="s">
        <v>47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44" t="s">
        <v>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45" t="s">
        <v>43</v>
      </c>
      <c r="L16" s="145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46">
        <f>47032/1000</f>
        <v>47.032</v>
      </c>
      <c r="L17" s="146"/>
      <c r="M17" s="47" t="s">
        <v>9</v>
      </c>
      <c r="N17" s="48">
        <f>303682/1000</f>
        <v>303.682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46">
        <v>115.72</v>
      </c>
      <c r="L20" s="146"/>
      <c r="M20" s="19" t="s">
        <v>10</v>
      </c>
      <c r="N20" s="48">
        <v>115.72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46">
        <f>1090/1000</f>
        <v>1.09</v>
      </c>
      <c r="L21" s="146"/>
      <c r="M21" s="19" t="s">
        <v>9</v>
      </c>
      <c r="N21" s="48">
        <f>23000/1000</f>
        <v>23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126" t="s">
        <v>4</v>
      </c>
      <c r="B24" s="126" t="s">
        <v>13</v>
      </c>
      <c r="C24" s="126" t="s">
        <v>16</v>
      </c>
      <c r="D24" s="118" t="s">
        <v>14</v>
      </c>
      <c r="E24" s="119"/>
      <c r="F24" s="120"/>
      <c r="G24" s="118" t="s">
        <v>15</v>
      </c>
      <c r="H24" s="119"/>
      <c r="I24" s="120"/>
      <c r="J24" s="131" t="s">
        <v>5</v>
      </c>
      <c r="K24" s="132"/>
      <c r="L24" s="117" t="s">
        <v>22</v>
      </c>
      <c r="M24" s="117"/>
      <c r="N24" s="117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127"/>
      <c r="B25" s="127"/>
      <c r="C25" s="127"/>
      <c r="D25" s="121" t="s">
        <v>12</v>
      </c>
      <c r="E25" s="23" t="s">
        <v>20</v>
      </c>
      <c r="F25" s="23" t="s">
        <v>17</v>
      </c>
      <c r="G25" s="121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117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128"/>
      <c r="B26" s="128"/>
      <c r="C26" s="128"/>
      <c r="D26" s="122"/>
      <c r="E26" s="17" t="s">
        <v>19</v>
      </c>
      <c r="F26" s="23" t="s">
        <v>18</v>
      </c>
      <c r="G26" s="122"/>
      <c r="H26" s="17" t="s">
        <v>19</v>
      </c>
      <c r="I26" s="23" t="s">
        <v>18</v>
      </c>
      <c r="J26" s="17" t="s">
        <v>19</v>
      </c>
      <c r="K26" s="23" t="s">
        <v>18</v>
      </c>
      <c r="L26" s="12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33" t="s">
        <v>50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39"/>
    </row>
    <row r="29" spans="1:45" ht="17.25" customHeight="1">
      <c r="A29" s="147" t="s">
        <v>51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39"/>
    </row>
    <row r="30" spans="1:45" ht="84">
      <c r="A30" s="50">
        <v>1</v>
      </c>
      <c r="B30" s="51" t="s">
        <v>52</v>
      </c>
      <c r="C30" s="52">
        <v>0.08505</v>
      </c>
      <c r="D30" s="53">
        <v>3033.39</v>
      </c>
      <c r="E30" s="53" t="s">
        <v>53</v>
      </c>
      <c r="F30" s="53" t="s">
        <v>54</v>
      </c>
      <c r="G30" s="53">
        <v>258</v>
      </c>
      <c r="H30" s="53" t="s">
        <v>55</v>
      </c>
      <c r="I30" s="53" t="s">
        <v>56</v>
      </c>
      <c r="J30" s="53" t="s">
        <v>57</v>
      </c>
      <c r="K30" s="54" t="s">
        <v>58</v>
      </c>
      <c r="L30" s="53">
        <v>1611</v>
      </c>
      <c r="M30" s="53" t="s">
        <v>59</v>
      </c>
      <c r="N30" s="53" t="s">
        <v>60</v>
      </c>
      <c r="O30" s="55">
        <f>0+1</f>
        <v>1</v>
      </c>
      <c r="P30" s="56" t="s">
        <v>61</v>
      </c>
      <c r="Q30" s="55">
        <f>0+12</f>
        <v>12</v>
      </c>
      <c r="R30" s="55">
        <v>258</v>
      </c>
      <c r="S30" s="55">
        <v>1611</v>
      </c>
      <c r="T30" s="56"/>
      <c r="U30" s="56"/>
      <c r="V30" s="55"/>
      <c r="W30" s="55"/>
      <c r="X30" s="56">
        <v>1634</v>
      </c>
      <c r="Y30" s="56"/>
      <c r="Z30" s="56"/>
      <c r="AA30" s="56"/>
      <c r="AB30" s="56"/>
      <c r="AC30" s="56"/>
      <c r="AD30" s="56"/>
      <c r="AE30" s="57"/>
      <c r="AF30" s="57">
        <v>25</v>
      </c>
      <c r="AG30" s="57">
        <v>12</v>
      </c>
      <c r="AH30" s="57">
        <v>1586</v>
      </c>
      <c r="AI30" s="55"/>
      <c r="AJ30" s="55">
        <v>4</v>
      </c>
      <c r="AK30" s="55">
        <v>1</v>
      </c>
      <c r="AL30" s="55">
        <v>254</v>
      </c>
      <c r="AM30" s="55">
        <v>1611</v>
      </c>
      <c r="AN30" s="55">
        <v>258</v>
      </c>
      <c r="AO30" s="58">
        <v>21.09</v>
      </c>
      <c r="AP30" s="58">
        <v>7.029</v>
      </c>
      <c r="AQ30" s="58">
        <v>21.107</v>
      </c>
      <c r="AR30" s="58">
        <v>6.232</v>
      </c>
      <c r="AS30" s="39"/>
    </row>
    <row r="31" spans="1:45" ht="38.25">
      <c r="A31" s="59" t="s">
        <v>23</v>
      </c>
      <c r="B31" s="60" t="s">
        <v>62</v>
      </c>
      <c r="C31" s="61" t="s">
        <v>63</v>
      </c>
      <c r="D31" s="62"/>
      <c r="E31" s="62"/>
      <c r="F31" s="62"/>
      <c r="G31" s="62">
        <v>1</v>
      </c>
      <c r="H31" s="62"/>
      <c r="I31" s="62"/>
      <c r="J31" s="62" t="s">
        <v>63</v>
      </c>
      <c r="K31" s="63"/>
      <c r="L31" s="62">
        <v>15</v>
      </c>
      <c r="M31" s="62"/>
      <c r="N31" s="62"/>
      <c r="O31" s="64"/>
      <c r="P31" s="65"/>
      <c r="Q31" s="64"/>
      <c r="R31" s="64"/>
      <c r="S31" s="64"/>
      <c r="T31" s="65" t="s">
        <v>62</v>
      </c>
      <c r="U31" s="65"/>
      <c r="V31" s="64">
        <v>15</v>
      </c>
      <c r="W31" s="64"/>
      <c r="X31" s="65"/>
      <c r="Y31" s="65">
        <v>1</v>
      </c>
      <c r="Z31" s="65"/>
      <c r="AA31" s="65" t="s">
        <v>63</v>
      </c>
      <c r="AB31" s="65"/>
      <c r="AC31" s="65" t="s">
        <v>64</v>
      </c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25.5">
      <c r="A32" s="59" t="s">
        <v>23</v>
      </c>
      <c r="B32" s="60" t="s">
        <v>65</v>
      </c>
      <c r="C32" s="61" t="s">
        <v>66</v>
      </c>
      <c r="D32" s="62"/>
      <c r="E32" s="62"/>
      <c r="F32" s="62"/>
      <c r="G32" s="62">
        <v>1</v>
      </c>
      <c r="H32" s="62"/>
      <c r="I32" s="62"/>
      <c r="J32" s="62" t="s">
        <v>66</v>
      </c>
      <c r="K32" s="63"/>
      <c r="L32" s="62">
        <v>8</v>
      </c>
      <c r="M32" s="62"/>
      <c r="N32" s="62"/>
      <c r="O32" s="64"/>
      <c r="P32" s="65"/>
      <c r="Q32" s="64"/>
      <c r="R32" s="64"/>
      <c r="S32" s="64"/>
      <c r="T32" s="65"/>
      <c r="U32" s="65" t="s">
        <v>65</v>
      </c>
      <c r="V32" s="64"/>
      <c r="W32" s="64">
        <v>8</v>
      </c>
      <c r="X32" s="65"/>
      <c r="Y32" s="65"/>
      <c r="Z32" s="65">
        <v>1</v>
      </c>
      <c r="AA32" s="65"/>
      <c r="AB32" s="65" t="s">
        <v>66</v>
      </c>
      <c r="AC32" s="65"/>
      <c r="AD32" s="65" t="s">
        <v>64</v>
      </c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2.75">
      <c r="A33" s="59" t="s">
        <v>23</v>
      </c>
      <c r="B33" s="60" t="s">
        <v>67</v>
      </c>
      <c r="C33" s="61" t="s">
        <v>23</v>
      </c>
      <c r="D33" s="62"/>
      <c r="E33" s="62"/>
      <c r="F33" s="62"/>
      <c r="G33" s="62">
        <v>260</v>
      </c>
      <c r="H33" s="62"/>
      <c r="I33" s="62"/>
      <c r="J33" s="62"/>
      <c r="K33" s="63"/>
      <c r="L33" s="62">
        <v>1634</v>
      </c>
      <c r="M33" s="62"/>
      <c r="N33" s="62"/>
      <c r="O33" s="64"/>
      <c r="P33" s="65"/>
      <c r="Q33" s="64"/>
      <c r="R33" s="64"/>
      <c r="S33" s="64"/>
      <c r="T33" s="65" t="s">
        <v>67</v>
      </c>
      <c r="U33" s="65"/>
      <c r="V33" s="64">
        <v>1634</v>
      </c>
      <c r="W33" s="64"/>
      <c r="X33" s="65"/>
      <c r="Y33" s="65">
        <v>260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96">
      <c r="A34" s="50">
        <v>2</v>
      </c>
      <c r="B34" s="51" t="s">
        <v>68</v>
      </c>
      <c r="C34" s="52">
        <v>-0.0876</v>
      </c>
      <c r="D34" s="53">
        <v>2903.82</v>
      </c>
      <c r="E34" s="53" t="s">
        <v>69</v>
      </c>
      <c r="F34" s="53"/>
      <c r="G34" s="53">
        <v>-254</v>
      </c>
      <c r="H34" s="53" t="s">
        <v>70</v>
      </c>
      <c r="I34" s="53"/>
      <c r="J34" s="53" t="s">
        <v>71</v>
      </c>
      <c r="K34" s="54"/>
      <c r="L34" s="53">
        <v>-1585</v>
      </c>
      <c r="M34" s="53" t="s">
        <v>72</v>
      </c>
      <c r="N34" s="53"/>
      <c r="O34" s="55">
        <f>0+0</f>
        <v>0</v>
      </c>
      <c r="P34" s="56" t="s">
        <v>73</v>
      </c>
      <c r="Q34" s="55">
        <f>0+0</f>
        <v>0</v>
      </c>
      <c r="R34" s="55">
        <v>-254</v>
      </c>
      <c r="S34" s="55">
        <v>-1585</v>
      </c>
      <c r="T34" s="56"/>
      <c r="U34" s="56"/>
      <c r="V34" s="55"/>
      <c r="W34" s="55"/>
      <c r="X34" s="56">
        <v>-1585</v>
      </c>
      <c r="Y34" s="56"/>
      <c r="Z34" s="56"/>
      <c r="AA34" s="56"/>
      <c r="AB34" s="56"/>
      <c r="AC34" s="56"/>
      <c r="AD34" s="56"/>
      <c r="AE34" s="57"/>
      <c r="AF34" s="57"/>
      <c r="AG34" s="57"/>
      <c r="AH34" s="57">
        <v>-1585</v>
      </c>
      <c r="AI34" s="55"/>
      <c r="AJ34" s="55"/>
      <c r="AK34" s="55"/>
      <c r="AL34" s="55">
        <v>-254</v>
      </c>
      <c r="AM34" s="55">
        <v>-1585</v>
      </c>
      <c r="AN34" s="55">
        <v>-254</v>
      </c>
      <c r="AO34" s="58" t="s">
        <v>23</v>
      </c>
      <c r="AP34" s="58" t="s">
        <v>23</v>
      </c>
      <c r="AQ34" s="58" t="s">
        <v>23</v>
      </c>
      <c r="AR34" s="58">
        <v>6.232</v>
      </c>
      <c r="AS34" s="39"/>
    </row>
    <row r="35" spans="1:45" ht="84">
      <c r="A35" s="50">
        <v>3</v>
      </c>
      <c r="B35" s="51" t="s">
        <v>74</v>
      </c>
      <c r="C35" s="52">
        <v>0.0876</v>
      </c>
      <c r="D35" s="53">
        <v>3187.03</v>
      </c>
      <c r="E35" s="53" t="s">
        <v>75</v>
      </c>
      <c r="F35" s="53"/>
      <c r="G35" s="53">
        <v>279</v>
      </c>
      <c r="H35" s="53" t="s">
        <v>76</v>
      </c>
      <c r="I35" s="53"/>
      <c r="J35" s="53" t="s">
        <v>77</v>
      </c>
      <c r="K35" s="54"/>
      <c r="L35" s="53">
        <v>1440</v>
      </c>
      <c r="M35" s="53" t="s">
        <v>78</v>
      </c>
      <c r="N35" s="53"/>
      <c r="O35" s="55">
        <f>0+0</f>
        <v>0</v>
      </c>
      <c r="P35" s="56" t="s">
        <v>73</v>
      </c>
      <c r="Q35" s="55">
        <f>0+0</f>
        <v>0</v>
      </c>
      <c r="R35" s="55">
        <v>279</v>
      </c>
      <c r="S35" s="55">
        <v>1440</v>
      </c>
      <c r="T35" s="56"/>
      <c r="U35" s="56"/>
      <c r="V35" s="55"/>
      <c r="W35" s="55"/>
      <c r="X35" s="56">
        <v>1440</v>
      </c>
      <c r="Y35" s="56"/>
      <c r="Z35" s="56"/>
      <c r="AA35" s="56"/>
      <c r="AB35" s="56"/>
      <c r="AC35" s="56"/>
      <c r="AD35" s="56"/>
      <c r="AE35" s="57"/>
      <c r="AF35" s="57"/>
      <c r="AG35" s="57"/>
      <c r="AH35" s="57">
        <v>1440</v>
      </c>
      <c r="AI35" s="55"/>
      <c r="AJ35" s="55"/>
      <c r="AK35" s="55"/>
      <c r="AL35" s="55">
        <v>279</v>
      </c>
      <c r="AM35" s="55">
        <v>1440</v>
      </c>
      <c r="AN35" s="55">
        <v>279</v>
      </c>
      <c r="AO35" s="58" t="s">
        <v>23</v>
      </c>
      <c r="AP35" s="58" t="s">
        <v>23</v>
      </c>
      <c r="AQ35" s="58" t="s">
        <v>23</v>
      </c>
      <c r="AR35" s="58">
        <v>5.157</v>
      </c>
      <c r="AS35" s="39"/>
    </row>
    <row r="36" spans="1:45" ht="120">
      <c r="A36" s="50">
        <v>4</v>
      </c>
      <c r="B36" s="51" t="s">
        <v>79</v>
      </c>
      <c r="C36" s="52">
        <v>0.2835</v>
      </c>
      <c r="D36" s="53">
        <v>35881.63</v>
      </c>
      <c r="E36" s="53" t="s">
        <v>80</v>
      </c>
      <c r="F36" s="53" t="s">
        <v>81</v>
      </c>
      <c r="G36" s="53">
        <v>10172</v>
      </c>
      <c r="H36" s="53" t="s">
        <v>82</v>
      </c>
      <c r="I36" s="53" t="s">
        <v>83</v>
      </c>
      <c r="J36" s="53" t="s">
        <v>84</v>
      </c>
      <c r="K36" s="54" t="s">
        <v>85</v>
      </c>
      <c r="L36" s="53">
        <v>107459</v>
      </c>
      <c r="M36" s="53" t="s">
        <v>86</v>
      </c>
      <c r="N36" s="53" t="s">
        <v>87</v>
      </c>
      <c r="O36" s="55">
        <f>100+68</f>
        <v>168</v>
      </c>
      <c r="P36" s="56" t="s">
        <v>61</v>
      </c>
      <c r="Q36" s="55">
        <f>2107+1439</f>
        <v>3546</v>
      </c>
      <c r="R36" s="55">
        <v>10172</v>
      </c>
      <c r="S36" s="55">
        <v>107459</v>
      </c>
      <c r="T36" s="56"/>
      <c r="U36" s="56"/>
      <c r="V36" s="55"/>
      <c r="W36" s="55"/>
      <c r="X36" s="56">
        <v>114055</v>
      </c>
      <c r="Y36" s="56"/>
      <c r="Z36" s="56"/>
      <c r="AA36" s="56"/>
      <c r="AB36" s="56"/>
      <c r="AC36" s="56"/>
      <c r="AD36" s="56"/>
      <c r="AE36" s="57">
        <v>2107</v>
      </c>
      <c r="AF36" s="57">
        <v>4423</v>
      </c>
      <c r="AG36" s="57">
        <v>1439</v>
      </c>
      <c r="AH36" s="57">
        <v>100929</v>
      </c>
      <c r="AI36" s="55">
        <v>100</v>
      </c>
      <c r="AJ36" s="55">
        <v>690</v>
      </c>
      <c r="AK36" s="55">
        <v>68</v>
      </c>
      <c r="AL36" s="55">
        <v>9382</v>
      </c>
      <c r="AM36" s="55">
        <v>107459</v>
      </c>
      <c r="AN36" s="55">
        <v>10172</v>
      </c>
      <c r="AO36" s="58">
        <v>21.09</v>
      </c>
      <c r="AP36" s="58">
        <v>6.411</v>
      </c>
      <c r="AQ36" s="58">
        <v>21.103</v>
      </c>
      <c r="AR36" s="58">
        <v>10.757</v>
      </c>
      <c r="AS36" s="39"/>
    </row>
    <row r="37" spans="1:45" ht="38.25">
      <c r="A37" s="59" t="s">
        <v>23</v>
      </c>
      <c r="B37" s="60" t="s">
        <v>88</v>
      </c>
      <c r="C37" s="61" t="s">
        <v>63</v>
      </c>
      <c r="D37" s="62"/>
      <c r="E37" s="62"/>
      <c r="F37" s="62"/>
      <c r="G37" s="62">
        <v>239</v>
      </c>
      <c r="H37" s="62"/>
      <c r="I37" s="62"/>
      <c r="J37" s="62" t="s">
        <v>63</v>
      </c>
      <c r="K37" s="63"/>
      <c r="L37" s="62">
        <v>4291</v>
      </c>
      <c r="M37" s="62"/>
      <c r="N37" s="62"/>
      <c r="O37" s="64"/>
      <c r="P37" s="65"/>
      <c r="Q37" s="64"/>
      <c r="R37" s="64"/>
      <c r="S37" s="64"/>
      <c r="T37" s="65" t="s">
        <v>88</v>
      </c>
      <c r="U37" s="65"/>
      <c r="V37" s="64">
        <v>4291</v>
      </c>
      <c r="W37" s="64"/>
      <c r="X37" s="65"/>
      <c r="Y37" s="65">
        <v>239</v>
      </c>
      <c r="Z37" s="65"/>
      <c r="AA37" s="65" t="s">
        <v>63</v>
      </c>
      <c r="AB37" s="65"/>
      <c r="AC37" s="65" t="s">
        <v>64</v>
      </c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38.25">
      <c r="A38" s="59" t="s">
        <v>23</v>
      </c>
      <c r="B38" s="60" t="s">
        <v>89</v>
      </c>
      <c r="C38" s="61" t="s">
        <v>66</v>
      </c>
      <c r="D38" s="62"/>
      <c r="E38" s="62"/>
      <c r="F38" s="62"/>
      <c r="G38" s="62">
        <v>136</v>
      </c>
      <c r="H38" s="62"/>
      <c r="I38" s="62"/>
      <c r="J38" s="62" t="s">
        <v>66</v>
      </c>
      <c r="K38" s="63"/>
      <c r="L38" s="62">
        <v>2305</v>
      </c>
      <c r="M38" s="62"/>
      <c r="N38" s="62"/>
      <c r="O38" s="64"/>
      <c r="P38" s="65"/>
      <c r="Q38" s="64"/>
      <c r="R38" s="64"/>
      <c r="S38" s="64"/>
      <c r="T38" s="65"/>
      <c r="U38" s="65" t="s">
        <v>89</v>
      </c>
      <c r="V38" s="64"/>
      <c r="W38" s="64">
        <v>2305</v>
      </c>
      <c r="X38" s="65"/>
      <c r="Y38" s="65"/>
      <c r="Z38" s="65">
        <v>136</v>
      </c>
      <c r="AA38" s="65"/>
      <c r="AB38" s="65" t="s">
        <v>66</v>
      </c>
      <c r="AC38" s="65"/>
      <c r="AD38" s="65" t="s">
        <v>64</v>
      </c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2.75">
      <c r="A39" s="59" t="s">
        <v>23</v>
      </c>
      <c r="B39" s="60" t="s">
        <v>67</v>
      </c>
      <c r="C39" s="61" t="s">
        <v>23</v>
      </c>
      <c r="D39" s="62"/>
      <c r="E39" s="62"/>
      <c r="F39" s="62"/>
      <c r="G39" s="62">
        <v>10547</v>
      </c>
      <c r="H39" s="62"/>
      <c r="I39" s="62"/>
      <c r="J39" s="62"/>
      <c r="K39" s="63"/>
      <c r="L39" s="62">
        <v>114055</v>
      </c>
      <c r="M39" s="62"/>
      <c r="N39" s="62"/>
      <c r="O39" s="64"/>
      <c r="P39" s="65"/>
      <c r="Q39" s="64"/>
      <c r="R39" s="64"/>
      <c r="S39" s="64"/>
      <c r="T39" s="65" t="s">
        <v>67</v>
      </c>
      <c r="U39" s="65"/>
      <c r="V39" s="64">
        <v>114055</v>
      </c>
      <c r="W39" s="64"/>
      <c r="X39" s="65"/>
      <c r="Y39" s="65">
        <v>10547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96">
      <c r="A40" s="50">
        <v>6</v>
      </c>
      <c r="B40" s="51" t="s">
        <v>90</v>
      </c>
      <c r="C40" s="52">
        <v>27.39</v>
      </c>
      <c r="D40" s="53">
        <v>581.46</v>
      </c>
      <c r="E40" s="53" t="s">
        <v>91</v>
      </c>
      <c r="F40" s="53"/>
      <c r="G40" s="53">
        <v>15926</v>
      </c>
      <c r="H40" s="53" t="s">
        <v>92</v>
      </c>
      <c r="I40" s="53"/>
      <c r="J40" s="53" t="s">
        <v>93</v>
      </c>
      <c r="K40" s="54"/>
      <c r="L40" s="53">
        <v>87275</v>
      </c>
      <c r="M40" s="53" t="s">
        <v>94</v>
      </c>
      <c r="N40" s="53"/>
      <c r="O40" s="55">
        <f>0+0</f>
        <v>0</v>
      </c>
      <c r="P40" s="56" t="s">
        <v>73</v>
      </c>
      <c r="Q40" s="55">
        <f>0+0</f>
        <v>0</v>
      </c>
      <c r="R40" s="55">
        <v>15926</v>
      </c>
      <c r="S40" s="55">
        <v>87275</v>
      </c>
      <c r="T40" s="56"/>
      <c r="U40" s="56"/>
      <c r="V40" s="55"/>
      <c r="W40" s="55"/>
      <c r="X40" s="56">
        <v>87275</v>
      </c>
      <c r="Y40" s="56"/>
      <c r="Z40" s="56"/>
      <c r="AA40" s="56"/>
      <c r="AB40" s="56"/>
      <c r="AC40" s="56"/>
      <c r="AD40" s="56"/>
      <c r="AE40" s="57"/>
      <c r="AF40" s="57"/>
      <c r="AG40" s="57"/>
      <c r="AH40" s="57">
        <v>87275</v>
      </c>
      <c r="AI40" s="55"/>
      <c r="AJ40" s="55"/>
      <c r="AK40" s="55"/>
      <c r="AL40" s="55">
        <v>15926</v>
      </c>
      <c r="AM40" s="55">
        <v>87275</v>
      </c>
      <c r="AN40" s="55">
        <v>15926</v>
      </c>
      <c r="AO40" s="58" t="s">
        <v>23</v>
      </c>
      <c r="AP40" s="58" t="s">
        <v>23</v>
      </c>
      <c r="AQ40" s="58" t="s">
        <v>23</v>
      </c>
      <c r="AR40" s="58">
        <v>5.48</v>
      </c>
      <c r="AS40" s="39"/>
    </row>
    <row r="41" spans="1:45" ht="120">
      <c r="A41" s="50">
        <v>5</v>
      </c>
      <c r="B41" s="51" t="s">
        <v>95</v>
      </c>
      <c r="C41" s="52">
        <v>-27.39</v>
      </c>
      <c r="D41" s="53">
        <v>340.56</v>
      </c>
      <c r="E41" s="53" t="s">
        <v>96</v>
      </c>
      <c r="F41" s="53"/>
      <c r="G41" s="53">
        <v>-9328</v>
      </c>
      <c r="H41" s="53" t="s">
        <v>97</v>
      </c>
      <c r="I41" s="53"/>
      <c r="J41" s="53" t="s">
        <v>98</v>
      </c>
      <c r="K41" s="54"/>
      <c r="L41" s="53">
        <v>-100583</v>
      </c>
      <c r="M41" s="53" t="s">
        <v>99</v>
      </c>
      <c r="N41" s="53"/>
      <c r="O41" s="55">
        <f>0+0</f>
        <v>0</v>
      </c>
      <c r="P41" s="56" t="s">
        <v>73</v>
      </c>
      <c r="Q41" s="55">
        <f>0+0</f>
        <v>0</v>
      </c>
      <c r="R41" s="55">
        <v>-9328</v>
      </c>
      <c r="S41" s="55">
        <v>-100583</v>
      </c>
      <c r="T41" s="56"/>
      <c r="U41" s="56"/>
      <c r="V41" s="55"/>
      <c r="W41" s="55"/>
      <c r="X41" s="56">
        <v>-100583</v>
      </c>
      <c r="Y41" s="56"/>
      <c r="Z41" s="56"/>
      <c r="AA41" s="56"/>
      <c r="AB41" s="56"/>
      <c r="AC41" s="56"/>
      <c r="AD41" s="56"/>
      <c r="AE41" s="57"/>
      <c r="AF41" s="57"/>
      <c r="AG41" s="57"/>
      <c r="AH41" s="57">
        <v>-100583</v>
      </c>
      <c r="AI41" s="55"/>
      <c r="AJ41" s="55"/>
      <c r="AK41" s="55"/>
      <c r="AL41" s="55">
        <v>-9328</v>
      </c>
      <c r="AM41" s="55">
        <v>-100583</v>
      </c>
      <c r="AN41" s="55">
        <v>-9328</v>
      </c>
      <c r="AO41" s="58" t="s">
        <v>23</v>
      </c>
      <c r="AP41" s="58" t="s">
        <v>23</v>
      </c>
      <c r="AQ41" s="58" t="s">
        <v>23</v>
      </c>
      <c r="AR41" s="58">
        <v>10.783</v>
      </c>
      <c r="AS41" s="39"/>
    </row>
    <row r="42" spans="1:45" ht="132">
      <c r="A42" s="50">
        <v>7</v>
      </c>
      <c r="B42" s="51" t="s">
        <v>100</v>
      </c>
      <c r="C42" s="52">
        <v>0.2835</v>
      </c>
      <c r="D42" s="53">
        <v>8254.7</v>
      </c>
      <c r="E42" s="53" t="s">
        <v>101</v>
      </c>
      <c r="F42" s="53">
        <v>4.1</v>
      </c>
      <c r="G42" s="53">
        <v>2340</v>
      </c>
      <c r="H42" s="53" t="s">
        <v>102</v>
      </c>
      <c r="I42" s="53">
        <v>1</v>
      </c>
      <c r="J42" s="53" t="s">
        <v>103</v>
      </c>
      <c r="K42" s="54" t="s">
        <v>104</v>
      </c>
      <c r="L42" s="53">
        <v>25219</v>
      </c>
      <c r="M42" s="53" t="s">
        <v>105</v>
      </c>
      <c r="N42" s="53">
        <v>1</v>
      </c>
      <c r="O42" s="55">
        <f>0+0</f>
        <v>0</v>
      </c>
      <c r="P42" s="56" t="s">
        <v>61</v>
      </c>
      <c r="Q42" s="55">
        <f>10+0</f>
        <v>10</v>
      </c>
      <c r="R42" s="55">
        <v>2340</v>
      </c>
      <c r="S42" s="55">
        <v>25219</v>
      </c>
      <c r="T42" s="56"/>
      <c r="U42" s="56"/>
      <c r="V42" s="55"/>
      <c r="W42" s="55"/>
      <c r="X42" s="56">
        <v>25238</v>
      </c>
      <c r="Y42" s="56"/>
      <c r="Z42" s="56"/>
      <c r="AA42" s="56"/>
      <c r="AB42" s="56"/>
      <c r="AC42" s="56"/>
      <c r="AD42" s="56"/>
      <c r="AE42" s="57">
        <v>10</v>
      </c>
      <c r="AF42" s="57">
        <v>1</v>
      </c>
      <c r="AG42" s="57"/>
      <c r="AH42" s="57">
        <v>25208</v>
      </c>
      <c r="AI42" s="55"/>
      <c r="AJ42" s="55">
        <v>1</v>
      </c>
      <c r="AK42" s="55"/>
      <c r="AL42" s="55">
        <v>2339</v>
      </c>
      <c r="AM42" s="55">
        <v>25219</v>
      </c>
      <c r="AN42" s="55">
        <v>2340</v>
      </c>
      <c r="AO42" s="58">
        <v>21.09</v>
      </c>
      <c r="AP42" s="58">
        <v>1.107</v>
      </c>
      <c r="AQ42" s="58">
        <v>21.09</v>
      </c>
      <c r="AR42" s="58">
        <v>10.779</v>
      </c>
      <c r="AS42" s="39"/>
    </row>
    <row r="43" spans="1:45" ht="38.25">
      <c r="A43" s="59" t="s">
        <v>23</v>
      </c>
      <c r="B43" s="60" t="s">
        <v>106</v>
      </c>
      <c r="C43" s="61" t="s">
        <v>63</v>
      </c>
      <c r="D43" s="62"/>
      <c r="E43" s="62"/>
      <c r="F43" s="62"/>
      <c r="G43" s="62"/>
      <c r="H43" s="62"/>
      <c r="I43" s="62"/>
      <c r="J43" s="62" t="s">
        <v>63</v>
      </c>
      <c r="K43" s="63"/>
      <c r="L43" s="62">
        <v>12</v>
      </c>
      <c r="M43" s="62"/>
      <c r="N43" s="62"/>
      <c r="O43" s="64"/>
      <c r="P43" s="65"/>
      <c r="Q43" s="64"/>
      <c r="R43" s="64"/>
      <c r="S43" s="64"/>
      <c r="T43" s="65" t="s">
        <v>106</v>
      </c>
      <c r="U43" s="65"/>
      <c r="V43" s="64">
        <v>12</v>
      </c>
      <c r="W43" s="64"/>
      <c r="X43" s="65"/>
      <c r="Y43" s="65"/>
      <c r="Z43" s="65"/>
      <c r="AA43" s="65" t="s">
        <v>63</v>
      </c>
      <c r="AB43" s="65"/>
      <c r="AC43" s="65" t="s">
        <v>64</v>
      </c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25.5">
      <c r="A44" s="59" t="s">
        <v>23</v>
      </c>
      <c r="B44" s="60" t="s">
        <v>107</v>
      </c>
      <c r="C44" s="61" t="s">
        <v>66</v>
      </c>
      <c r="D44" s="62"/>
      <c r="E44" s="62"/>
      <c r="F44" s="62"/>
      <c r="G44" s="62"/>
      <c r="H44" s="62"/>
      <c r="I44" s="62"/>
      <c r="J44" s="62" t="s">
        <v>66</v>
      </c>
      <c r="K44" s="63"/>
      <c r="L44" s="62">
        <v>7</v>
      </c>
      <c r="M44" s="62"/>
      <c r="N44" s="62"/>
      <c r="O44" s="64"/>
      <c r="P44" s="65"/>
      <c r="Q44" s="64"/>
      <c r="R44" s="64"/>
      <c r="S44" s="64"/>
      <c r="T44" s="65"/>
      <c r="U44" s="65" t="s">
        <v>107</v>
      </c>
      <c r="V44" s="64"/>
      <c r="W44" s="64">
        <v>7</v>
      </c>
      <c r="X44" s="65"/>
      <c r="Y44" s="65"/>
      <c r="Z44" s="65"/>
      <c r="AA44" s="65"/>
      <c r="AB44" s="65" t="s">
        <v>66</v>
      </c>
      <c r="AC44" s="65"/>
      <c r="AD44" s="65" t="s">
        <v>64</v>
      </c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12.75">
      <c r="A45" s="59" t="s">
        <v>23</v>
      </c>
      <c r="B45" s="60" t="s">
        <v>67</v>
      </c>
      <c r="C45" s="61" t="s">
        <v>23</v>
      </c>
      <c r="D45" s="62"/>
      <c r="E45" s="62"/>
      <c r="F45" s="62"/>
      <c r="G45" s="62">
        <v>2340</v>
      </c>
      <c r="H45" s="62"/>
      <c r="I45" s="62"/>
      <c r="J45" s="62"/>
      <c r="K45" s="63"/>
      <c r="L45" s="62">
        <v>25238</v>
      </c>
      <c r="M45" s="62"/>
      <c r="N45" s="62"/>
      <c r="O45" s="64"/>
      <c r="P45" s="65"/>
      <c r="Q45" s="64"/>
      <c r="R45" s="64"/>
      <c r="S45" s="64"/>
      <c r="T45" s="65" t="s">
        <v>67</v>
      </c>
      <c r="U45" s="65"/>
      <c r="V45" s="64">
        <v>25238</v>
      </c>
      <c r="W45" s="64"/>
      <c r="X45" s="65"/>
      <c r="Y45" s="65">
        <v>2340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20">
      <c r="A46" s="50">
        <v>8</v>
      </c>
      <c r="B46" s="51" t="s">
        <v>95</v>
      </c>
      <c r="C46" s="52">
        <v>-6.861</v>
      </c>
      <c r="D46" s="53">
        <v>340.56</v>
      </c>
      <c r="E46" s="53" t="s">
        <v>96</v>
      </c>
      <c r="F46" s="53"/>
      <c r="G46" s="53">
        <v>-2337</v>
      </c>
      <c r="H46" s="53" t="s">
        <v>108</v>
      </c>
      <c r="I46" s="53"/>
      <c r="J46" s="53" t="s">
        <v>98</v>
      </c>
      <c r="K46" s="54"/>
      <c r="L46" s="53">
        <v>-25195</v>
      </c>
      <c r="M46" s="53" t="s">
        <v>109</v>
      </c>
      <c r="N46" s="53"/>
      <c r="O46" s="55">
        <f>0+0</f>
        <v>0</v>
      </c>
      <c r="P46" s="56" t="s">
        <v>73</v>
      </c>
      <c r="Q46" s="55">
        <f>0+0</f>
        <v>0</v>
      </c>
      <c r="R46" s="55">
        <v>-2337</v>
      </c>
      <c r="S46" s="55">
        <v>-25195</v>
      </c>
      <c r="T46" s="56"/>
      <c r="U46" s="56"/>
      <c r="V46" s="55"/>
      <c r="W46" s="55"/>
      <c r="X46" s="56">
        <v>-25195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-25195</v>
      </c>
      <c r="AI46" s="55"/>
      <c r="AJ46" s="55"/>
      <c r="AK46" s="55"/>
      <c r="AL46" s="55">
        <v>-2337</v>
      </c>
      <c r="AM46" s="55">
        <v>-25195</v>
      </c>
      <c r="AN46" s="55">
        <v>-2337</v>
      </c>
      <c r="AO46" s="58" t="s">
        <v>23</v>
      </c>
      <c r="AP46" s="58" t="s">
        <v>23</v>
      </c>
      <c r="AQ46" s="58" t="s">
        <v>23</v>
      </c>
      <c r="AR46" s="58">
        <v>10.783</v>
      </c>
      <c r="AS46" s="39"/>
    </row>
    <row r="47" spans="1:45" ht="96">
      <c r="A47" s="50">
        <v>9</v>
      </c>
      <c r="B47" s="51" t="s">
        <v>90</v>
      </c>
      <c r="C47" s="52">
        <v>6.861</v>
      </c>
      <c r="D47" s="53">
        <v>581.46</v>
      </c>
      <c r="E47" s="53" t="s">
        <v>91</v>
      </c>
      <c r="F47" s="53"/>
      <c r="G47" s="53">
        <v>3989</v>
      </c>
      <c r="H47" s="53" t="s">
        <v>110</v>
      </c>
      <c r="I47" s="53"/>
      <c r="J47" s="53" t="s">
        <v>93</v>
      </c>
      <c r="K47" s="54"/>
      <c r="L47" s="53">
        <v>21862</v>
      </c>
      <c r="M47" s="53" t="s">
        <v>111</v>
      </c>
      <c r="N47" s="53"/>
      <c r="O47" s="55">
        <f>0+0</f>
        <v>0</v>
      </c>
      <c r="P47" s="56" t="s">
        <v>73</v>
      </c>
      <c r="Q47" s="55">
        <f>0+0</f>
        <v>0</v>
      </c>
      <c r="R47" s="55">
        <v>3989</v>
      </c>
      <c r="S47" s="55">
        <v>21862</v>
      </c>
      <c r="T47" s="56"/>
      <c r="U47" s="56"/>
      <c r="V47" s="55"/>
      <c r="W47" s="55"/>
      <c r="X47" s="56">
        <v>21862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21862</v>
      </c>
      <c r="AI47" s="55"/>
      <c r="AJ47" s="55"/>
      <c r="AK47" s="55"/>
      <c r="AL47" s="55">
        <v>3989</v>
      </c>
      <c r="AM47" s="55">
        <v>21862</v>
      </c>
      <c r="AN47" s="55">
        <v>3989</v>
      </c>
      <c r="AO47" s="58" t="s">
        <v>23</v>
      </c>
      <c r="AP47" s="58" t="s">
        <v>23</v>
      </c>
      <c r="AQ47" s="58" t="s">
        <v>23</v>
      </c>
      <c r="AR47" s="58">
        <v>5.48</v>
      </c>
      <c r="AS47" s="39"/>
    </row>
    <row r="48" spans="1:45" ht="17.25" customHeight="1">
      <c r="A48" s="147" t="s">
        <v>112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39"/>
    </row>
    <row r="49" spans="1:45" ht="96">
      <c r="A49" s="50">
        <v>10</v>
      </c>
      <c r="B49" s="51" t="s">
        <v>113</v>
      </c>
      <c r="C49" s="52">
        <v>0.65</v>
      </c>
      <c r="D49" s="53">
        <v>1166.36</v>
      </c>
      <c r="E49" s="53">
        <v>563.63</v>
      </c>
      <c r="F49" s="53" t="s">
        <v>114</v>
      </c>
      <c r="G49" s="53">
        <v>758</v>
      </c>
      <c r="H49" s="53">
        <v>366</v>
      </c>
      <c r="I49" s="53" t="s">
        <v>115</v>
      </c>
      <c r="J49" s="53" t="s">
        <v>116</v>
      </c>
      <c r="K49" s="54" t="s">
        <v>117</v>
      </c>
      <c r="L49" s="53">
        <v>10338</v>
      </c>
      <c r="M49" s="53">
        <v>7726</v>
      </c>
      <c r="N49" s="53" t="s">
        <v>118</v>
      </c>
      <c r="O49" s="55">
        <f>366+56</f>
        <v>422</v>
      </c>
      <c r="P49" s="56" t="s">
        <v>61</v>
      </c>
      <c r="Q49" s="55">
        <f>7726+1186</f>
        <v>8912</v>
      </c>
      <c r="R49" s="55">
        <v>758</v>
      </c>
      <c r="S49" s="55">
        <v>10338</v>
      </c>
      <c r="T49" s="56"/>
      <c r="U49" s="56"/>
      <c r="V49" s="55"/>
      <c r="W49" s="55"/>
      <c r="X49" s="56">
        <v>22459</v>
      </c>
      <c r="Y49" s="56"/>
      <c r="Z49" s="56"/>
      <c r="AA49" s="56"/>
      <c r="AB49" s="56"/>
      <c r="AC49" s="56"/>
      <c r="AD49" s="56"/>
      <c r="AE49" s="57">
        <v>7726</v>
      </c>
      <c r="AF49" s="57">
        <v>2612</v>
      </c>
      <c r="AG49" s="57">
        <v>1186</v>
      </c>
      <c r="AH49" s="57"/>
      <c r="AI49" s="55">
        <v>366</v>
      </c>
      <c r="AJ49" s="55">
        <v>392</v>
      </c>
      <c r="AK49" s="55">
        <v>56</v>
      </c>
      <c r="AL49" s="55"/>
      <c r="AM49" s="55">
        <v>10338</v>
      </c>
      <c r="AN49" s="55">
        <v>758</v>
      </c>
      <c r="AO49" s="58">
        <v>21.09</v>
      </c>
      <c r="AP49" s="58">
        <v>6.666</v>
      </c>
      <c r="AQ49" s="58">
        <v>21.098</v>
      </c>
      <c r="AR49" s="58">
        <v>5.48</v>
      </c>
      <c r="AS49" s="39"/>
    </row>
    <row r="50" spans="1:45" ht="38.25">
      <c r="A50" s="59" t="s">
        <v>23</v>
      </c>
      <c r="B50" s="60" t="s">
        <v>119</v>
      </c>
      <c r="C50" s="61" t="s">
        <v>120</v>
      </c>
      <c r="D50" s="62"/>
      <c r="E50" s="62"/>
      <c r="F50" s="62"/>
      <c r="G50" s="62">
        <v>439</v>
      </c>
      <c r="H50" s="62"/>
      <c r="I50" s="62"/>
      <c r="J50" s="62" t="s">
        <v>120</v>
      </c>
      <c r="K50" s="63"/>
      <c r="L50" s="62">
        <v>7843</v>
      </c>
      <c r="M50" s="62"/>
      <c r="N50" s="62"/>
      <c r="O50" s="64"/>
      <c r="P50" s="65"/>
      <c r="Q50" s="64"/>
      <c r="R50" s="64"/>
      <c r="S50" s="64"/>
      <c r="T50" s="65" t="s">
        <v>119</v>
      </c>
      <c r="U50" s="65"/>
      <c r="V50" s="64">
        <v>7843</v>
      </c>
      <c r="W50" s="64"/>
      <c r="X50" s="65"/>
      <c r="Y50" s="65">
        <v>439</v>
      </c>
      <c r="Z50" s="65"/>
      <c r="AA50" s="65" t="s">
        <v>120</v>
      </c>
      <c r="AB50" s="65"/>
      <c r="AC50" s="65" t="s">
        <v>64</v>
      </c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38.25">
      <c r="A51" s="59" t="s">
        <v>23</v>
      </c>
      <c r="B51" s="60" t="s">
        <v>121</v>
      </c>
      <c r="C51" s="61" t="s">
        <v>122</v>
      </c>
      <c r="D51" s="62"/>
      <c r="E51" s="62"/>
      <c r="F51" s="62"/>
      <c r="G51" s="62">
        <v>253</v>
      </c>
      <c r="H51" s="62"/>
      <c r="I51" s="62"/>
      <c r="J51" s="62" t="s">
        <v>122</v>
      </c>
      <c r="K51" s="63"/>
      <c r="L51" s="62">
        <v>4278</v>
      </c>
      <c r="M51" s="62"/>
      <c r="N51" s="62"/>
      <c r="O51" s="64"/>
      <c r="P51" s="65"/>
      <c r="Q51" s="64"/>
      <c r="R51" s="64"/>
      <c r="S51" s="64"/>
      <c r="T51" s="65"/>
      <c r="U51" s="65" t="s">
        <v>121</v>
      </c>
      <c r="V51" s="64"/>
      <c r="W51" s="64">
        <v>4278</v>
      </c>
      <c r="X51" s="65"/>
      <c r="Y51" s="65"/>
      <c r="Z51" s="65">
        <v>253</v>
      </c>
      <c r="AA51" s="65"/>
      <c r="AB51" s="65" t="s">
        <v>122</v>
      </c>
      <c r="AC51" s="65"/>
      <c r="AD51" s="65" t="s">
        <v>64</v>
      </c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2.75">
      <c r="A52" s="59" t="s">
        <v>23</v>
      </c>
      <c r="B52" s="60" t="s">
        <v>67</v>
      </c>
      <c r="C52" s="61" t="s">
        <v>23</v>
      </c>
      <c r="D52" s="62"/>
      <c r="E52" s="62"/>
      <c r="F52" s="62"/>
      <c r="G52" s="62">
        <v>1450</v>
      </c>
      <c r="H52" s="62"/>
      <c r="I52" s="62"/>
      <c r="J52" s="62"/>
      <c r="K52" s="63"/>
      <c r="L52" s="62">
        <v>22459</v>
      </c>
      <c r="M52" s="62"/>
      <c r="N52" s="62"/>
      <c r="O52" s="64"/>
      <c r="P52" s="65"/>
      <c r="Q52" s="64"/>
      <c r="R52" s="64"/>
      <c r="S52" s="64"/>
      <c r="T52" s="65" t="s">
        <v>67</v>
      </c>
      <c r="U52" s="65"/>
      <c r="V52" s="64">
        <v>22459</v>
      </c>
      <c r="W52" s="64"/>
      <c r="X52" s="65"/>
      <c r="Y52" s="65">
        <v>1450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96">
      <c r="A53" s="50">
        <v>11</v>
      </c>
      <c r="B53" s="51" t="s">
        <v>123</v>
      </c>
      <c r="C53" s="52">
        <v>0.73</v>
      </c>
      <c r="D53" s="53">
        <v>4693.65</v>
      </c>
      <c r="E53" s="53" t="s">
        <v>124</v>
      </c>
      <c r="F53" s="53" t="s">
        <v>125</v>
      </c>
      <c r="G53" s="53">
        <v>3426</v>
      </c>
      <c r="H53" s="53" t="s">
        <v>126</v>
      </c>
      <c r="I53" s="53" t="s">
        <v>127</v>
      </c>
      <c r="J53" s="53" t="s">
        <v>128</v>
      </c>
      <c r="K53" s="54" t="s">
        <v>129</v>
      </c>
      <c r="L53" s="53">
        <v>24846</v>
      </c>
      <c r="M53" s="53" t="s">
        <v>130</v>
      </c>
      <c r="N53" s="53" t="s">
        <v>131</v>
      </c>
      <c r="O53" s="55">
        <f>449+6</f>
        <v>455</v>
      </c>
      <c r="P53" s="56" t="s">
        <v>61</v>
      </c>
      <c r="Q53" s="55">
        <f>9469+129</f>
        <v>9598</v>
      </c>
      <c r="R53" s="55">
        <v>3426</v>
      </c>
      <c r="S53" s="55">
        <v>24846</v>
      </c>
      <c r="T53" s="56"/>
      <c r="U53" s="56"/>
      <c r="V53" s="55"/>
      <c r="W53" s="55"/>
      <c r="X53" s="56">
        <v>42699</v>
      </c>
      <c r="Y53" s="56"/>
      <c r="Z53" s="56"/>
      <c r="AA53" s="56"/>
      <c r="AB53" s="56"/>
      <c r="AC53" s="56"/>
      <c r="AD53" s="56"/>
      <c r="AE53" s="57">
        <v>9469</v>
      </c>
      <c r="AF53" s="57">
        <v>421</v>
      </c>
      <c r="AG53" s="57">
        <v>129</v>
      </c>
      <c r="AH53" s="57">
        <v>14956</v>
      </c>
      <c r="AI53" s="55">
        <v>449</v>
      </c>
      <c r="AJ53" s="55">
        <v>57</v>
      </c>
      <c r="AK53" s="55">
        <v>6</v>
      </c>
      <c r="AL53" s="55">
        <v>2920</v>
      </c>
      <c r="AM53" s="55">
        <v>24846</v>
      </c>
      <c r="AN53" s="55">
        <v>3426</v>
      </c>
      <c r="AO53" s="58">
        <v>21.09</v>
      </c>
      <c r="AP53" s="58">
        <v>7.334</v>
      </c>
      <c r="AQ53" s="58">
        <v>21.086</v>
      </c>
      <c r="AR53" s="58">
        <v>5.122</v>
      </c>
      <c r="AS53" s="39"/>
    </row>
    <row r="54" spans="1:45" ht="38.25">
      <c r="A54" s="59" t="s">
        <v>23</v>
      </c>
      <c r="B54" s="60" t="s">
        <v>132</v>
      </c>
      <c r="C54" s="61" t="s">
        <v>63</v>
      </c>
      <c r="D54" s="62"/>
      <c r="E54" s="62"/>
      <c r="F54" s="62"/>
      <c r="G54" s="62">
        <v>646</v>
      </c>
      <c r="H54" s="62"/>
      <c r="I54" s="62"/>
      <c r="J54" s="62" t="s">
        <v>63</v>
      </c>
      <c r="K54" s="63"/>
      <c r="L54" s="62">
        <v>11614</v>
      </c>
      <c r="M54" s="62"/>
      <c r="N54" s="62"/>
      <c r="O54" s="64"/>
      <c r="P54" s="65"/>
      <c r="Q54" s="64"/>
      <c r="R54" s="64"/>
      <c r="S54" s="64"/>
      <c r="T54" s="65" t="s">
        <v>132</v>
      </c>
      <c r="U54" s="65"/>
      <c r="V54" s="64">
        <v>11614</v>
      </c>
      <c r="W54" s="64"/>
      <c r="X54" s="65"/>
      <c r="Y54" s="65">
        <v>646</v>
      </c>
      <c r="Z54" s="65"/>
      <c r="AA54" s="65" t="s">
        <v>63</v>
      </c>
      <c r="AB54" s="65"/>
      <c r="AC54" s="65" t="s">
        <v>64</v>
      </c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38.25">
      <c r="A55" s="59" t="s">
        <v>23</v>
      </c>
      <c r="B55" s="60" t="s">
        <v>133</v>
      </c>
      <c r="C55" s="61" t="s">
        <v>66</v>
      </c>
      <c r="D55" s="62"/>
      <c r="E55" s="62"/>
      <c r="F55" s="62"/>
      <c r="G55" s="62">
        <v>367</v>
      </c>
      <c r="H55" s="62"/>
      <c r="I55" s="62"/>
      <c r="J55" s="62" t="s">
        <v>66</v>
      </c>
      <c r="K55" s="63"/>
      <c r="L55" s="62">
        <v>6239</v>
      </c>
      <c r="M55" s="62"/>
      <c r="N55" s="62"/>
      <c r="O55" s="64"/>
      <c r="P55" s="65"/>
      <c r="Q55" s="64"/>
      <c r="R55" s="64"/>
      <c r="S55" s="64"/>
      <c r="T55" s="65"/>
      <c r="U55" s="65" t="s">
        <v>133</v>
      </c>
      <c r="V55" s="64"/>
      <c r="W55" s="64">
        <v>6239</v>
      </c>
      <c r="X55" s="65"/>
      <c r="Y55" s="65"/>
      <c r="Z55" s="65">
        <v>367</v>
      </c>
      <c r="AA55" s="65"/>
      <c r="AB55" s="65" t="s">
        <v>66</v>
      </c>
      <c r="AC55" s="65"/>
      <c r="AD55" s="65" t="s">
        <v>64</v>
      </c>
      <c r="AE55" s="66"/>
      <c r="AF55" s="66"/>
      <c r="AG55" s="66"/>
      <c r="AH55" s="66"/>
      <c r="AI55" s="64"/>
      <c r="AJ55" s="64"/>
      <c r="AK55" s="64"/>
      <c r="AL55" s="64"/>
      <c r="AM55" s="64"/>
      <c r="AN55" s="64"/>
      <c r="AO55" s="67" t="s">
        <v>23</v>
      </c>
      <c r="AP55" s="67" t="s">
        <v>23</v>
      </c>
      <c r="AQ55" s="67" t="s">
        <v>23</v>
      </c>
      <c r="AR55" s="67" t="s">
        <v>23</v>
      </c>
      <c r="AS55" s="39"/>
    </row>
    <row r="56" spans="1:45" ht="12.75">
      <c r="A56" s="59" t="s">
        <v>23</v>
      </c>
      <c r="B56" s="60" t="s">
        <v>67</v>
      </c>
      <c r="C56" s="61" t="s">
        <v>23</v>
      </c>
      <c r="D56" s="62"/>
      <c r="E56" s="62"/>
      <c r="F56" s="62"/>
      <c r="G56" s="62">
        <v>4439</v>
      </c>
      <c r="H56" s="62"/>
      <c r="I56" s="62"/>
      <c r="J56" s="62"/>
      <c r="K56" s="63"/>
      <c r="L56" s="62">
        <v>42699</v>
      </c>
      <c r="M56" s="62"/>
      <c r="N56" s="62"/>
      <c r="O56" s="64"/>
      <c r="P56" s="65"/>
      <c r="Q56" s="64"/>
      <c r="R56" s="64"/>
      <c r="S56" s="64"/>
      <c r="T56" s="65" t="s">
        <v>67</v>
      </c>
      <c r="U56" s="65"/>
      <c r="V56" s="64">
        <v>42699</v>
      </c>
      <c r="W56" s="64"/>
      <c r="X56" s="65"/>
      <c r="Y56" s="65">
        <v>4439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96">
      <c r="A57" s="50">
        <v>12</v>
      </c>
      <c r="B57" s="51" t="s">
        <v>134</v>
      </c>
      <c r="C57" s="52">
        <v>73</v>
      </c>
      <c r="D57" s="53">
        <v>64.26</v>
      </c>
      <c r="E57" s="53" t="s">
        <v>135</v>
      </c>
      <c r="F57" s="53"/>
      <c r="G57" s="53">
        <v>4691</v>
      </c>
      <c r="H57" s="53" t="s">
        <v>136</v>
      </c>
      <c r="I57" s="53"/>
      <c r="J57" s="53" t="s">
        <v>137</v>
      </c>
      <c r="K57" s="54"/>
      <c r="L57" s="53">
        <v>23132</v>
      </c>
      <c r="M57" s="53" t="s">
        <v>138</v>
      </c>
      <c r="N57" s="53"/>
      <c r="O57" s="55">
        <f>0+0</f>
        <v>0</v>
      </c>
      <c r="P57" s="56" t="s">
        <v>73</v>
      </c>
      <c r="Q57" s="55">
        <f>0+0</f>
        <v>0</v>
      </c>
      <c r="R57" s="55">
        <v>4691</v>
      </c>
      <c r="S57" s="55">
        <v>23132</v>
      </c>
      <c r="T57" s="56"/>
      <c r="U57" s="56"/>
      <c r="V57" s="55"/>
      <c r="W57" s="55"/>
      <c r="X57" s="56">
        <v>23132</v>
      </c>
      <c r="Y57" s="56"/>
      <c r="Z57" s="56"/>
      <c r="AA57" s="56"/>
      <c r="AB57" s="56"/>
      <c r="AC57" s="56"/>
      <c r="AD57" s="56"/>
      <c r="AE57" s="57"/>
      <c r="AF57" s="57"/>
      <c r="AG57" s="57"/>
      <c r="AH57" s="57">
        <v>23132</v>
      </c>
      <c r="AI57" s="55"/>
      <c r="AJ57" s="55"/>
      <c r="AK57" s="55"/>
      <c r="AL57" s="55">
        <v>4691</v>
      </c>
      <c r="AM57" s="55">
        <v>23132</v>
      </c>
      <c r="AN57" s="55">
        <v>4691</v>
      </c>
      <c r="AO57" s="58" t="s">
        <v>23</v>
      </c>
      <c r="AP57" s="58" t="s">
        <v>23</v>
      </c>
      <c r="AQ57" s="58" t="s">
        <v>23</v>
      </c>
      <c r="AR57" s="58">
        <v>4.931</v>
      </c>
      <c r="AS57" s="39"/>
    </row>
    <row r="58" spans="1:45" ht="17.25" customHeight="1">
      <c r="A58" s="147" t="s">
        <v>139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39"/>
    </row>
    <row r="59" spans="1:45" ht="108">
      <c r="A59" s="50">
        <v>13</v>
      </c>
      <c r="B59" s="51" t="s">
        <v>140</v>
      </c>
      <c r="C59" s="52">
        <v>0.324</v>
      </c>
      <c r="D59" s="53">
        <v>1802.01</v>
      </c>
      <c r="E59" s="53" t="s">
        <v>141</v>
      </c>
      <c r="F59" s="53" t="s">
        <v>142</v>
      </c>
      <c r="G59" s="53">
        <v>584</v>
      </c>
      <c r="H59" s="53" t="s">
        <v>143</v>
      </c>
      <c r="I59" s="53">
        <v>17</v>
      </c>
      <c r="J59" s="53" t="s">
        <v>144</v>
      </c>
      <c r="K59" s="54" t="s">
        <v>145</v>
      </c>
      <c r="L59" s="53">
        <v>8161</v>
      </c>
      <c r="M59" s="53" t="s">
        <v>146</v>
      </c>
      <c r="N59" s="53" t="s">
        <v>147</v>
      </c>
      <c r="O59" s="55">
        <f>44+0</f>
        <v>44</v>
      </c>
      <c r="P59" s="56" t="s">
        <v>61</v>
      </c>
      <c r="Q59" s="55">
        <f>918+4</f>
        <v>922</v>
      </c>
      <c r="R59" s="55">
        <v>584</v>
      </c>
      <c r="S59" s="55">
        <v>8161</v>
      </c>
      <c r="T59" s="56"/>
      <c r="U59" s="56"/>
      <c r="V59" s="55"/>
      <c r="W59" s="55"/>
      <c r="X59" s="56">
        <v>9876</v>
      </c>
      <c r="Y59" s="56"/>
      <c r="Z59" s="56"/>
      <c r="AA59" s="56"/>
      <c r="AB59" s="56"/>
      <c r="AC59" s="56"/>
      <c r="AD59" s="56"/>
      <c r="AE59" s="57">
        <v>918</v>
      </c>
      <c r="AF59" s="57">
        <v>53</v>
      </c>
      <c r="AG59" s="57">
        <v>4</v>
      </c>
      <c r="AH59" s="57">
        <v>7190</v>
      </c>
      <c r="AI59" s="55">
        <v>44</v>
      </c>
      <c r="AJ59" s="55">
        <v>17</v>
      </c>
      <c r="AK59" s="55"/>
      <c r="AL59" s="55">
        <v>523</v>
      </c>
      <c r="AM59" s="55">
        <v>8161</v>
      </c>
      <c r="AN59" s="55">
        <v>584</v>
      </c>
      <c r="AO59" s="58">
        <v>21.09</v>
      </c>
      <c r="AP59" s="58">
        <v>3.111</v>
      </c>
      <c r="AQ59" s="58">
        <v>20.851</v>
      </c>
      <c r="AR59" s="58">
        <v>13.742</v>
      </c>
      <c r="AS59" s="39"/>
    </row>
    <row r="60" spans="1:45" ht="38.25">
      <c r="A60" s="59" t="s">
        <v>23</v>
      </c>
      <c r="B60" s="60" t="s">
        <v>148</v>
      </c>
      <c r="C60" s="61" t="s">
        <v>63</v>
      </c>
      <c r="D60" s="62"/>
      <c r="E60" s="62"/>
      <c r="F60" s="62"/>
      <c r="G60" s="62">
        <v>62</v>
      </c>
      <c r="H60" s="62"/>
      <c r="I60" s="62"/>
      <c r="J60" s="62" t="s">
        <v>63</v>
      </c>
      <c r="K60" s="63"/>
      <c r="L60" s="62">
        <v>1116</v>
      </c>
      <c r="M60" s="62"/>
      <c r="N60" s="62"/>
      <c r="O60" s="64"/>
      <c r="P60" s="65"/>
      <c r="Q60" s="64"/>
      <c r="R60" s="64"/>
      <c r="S60" s="64"/>
      <c r="T60" s="65" t="s">
        <v>148</v>
      </c>
      <c r="U60" s="65"/>
      <c r="V60" s="64">
        <v>1116</v>
      </c>
      <c r="W60" s="64"/>
      <c r="X60" s="65"/>
      <c r="Y60" s="65">
        <v>62</v>
      </c>
      <c r="Z60" s="65"/>
      <c r="AA60" s="65" t="s">
        <v>63</v>
      </c>
      <c r="AB60" s="65"/>
      <c r="AC60" s="65" t="s">
        <v>64</v>
      </c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25.5">
      <c r="A61" s="59" t="s">
        <v>23</v>
      </c>
      <c r="B61" s="60" t="s">
        <v>149</v>
      </c>
      <c r="C61" s="61" t="s">
        <v>66</v>
      </c>
      <c r="D61" s="62"/>
      <c r="E61" s="62"/>
      <c r="F61" s="62"/>
      <c r="G61" s="62">
        <v>36</v>
      </c>
      <c r="H61" s="62"/>
      <c r="I61" s="62"/>
      <c r="J61" s="62" t="s">
        <v>66</v>
      </c>
      <c r="K61" s="63"/>
      <c r="L61" s="62">
        <v>599</v>
      </c>
      <c r="M61" s="62"/>
      <c r="N61" s="62"/>
      <c r="O61" s="64"/>
      <c r="P61" s="65"/>
      <c r="Q61" s="64"/>
      <c r="R61" s="64"/>
      <c r="S61" s="64"/>
      <c r="T61" s="65"/>
      <c r="U61" s="65" t="s">
        <v>149</v>
      </c>
      <c r="V61" s="64"/>
      <c r="W61" s="64">
        <v>599</v>
      </c>
      <c r="X61" s="65"/>
      <c r="Y61" s="65"/>
      <c r="Z61" s="65">
        <v>36</v>
      </c>
      <c r="AA61" s="65"/>
      <c r="AB61" s="65" t="s">
        <v>66</v>
      </c>
      <c r="AC61" s="65"/>
      <c r="AD61" s="65" t="s">
        <v>64</v>
      </c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23</v>
      </c>
      <c r="AP61" s="67" t="s">
        <v>23</v>
      </c>
      <c r="AQ61" s="67" t="s">
        <v>23</v>
      </c>
      <c r="AR61" s="67" t="s">
        <v>23</v>
      </c>
      <c r="AS61" s="39"/>
    </row>
    <row r="62" spans="1:45" ht="12.75">
      <c r="A62" s="59" t="s">
        <v>23</v>
      </c>
      <c r="B62" s="60" t="s">
        <v>67</v>
      </c>
      <c r="C62" s="61" t="s">
        <v>23</v>
      </c>
      <c r="D62" s="62"/>
      <c r="E62" s="62"/>
      <c r="F62" s="62"/>
      <c r="G62" s="62">
        <v>682</v>
      </c>
      <c r="H62" s="62"/>
      <c r="I62" s="62"/>
      <c r="J62" s="62"/>
      <c r="K62" s="63"/>
      <c r="L62" s="62">
        <v>9876</v>
      </c>
      <c r="M62" s="62"/>
      <c r="N62" s="62"/>
      <c r="O62" s="64"/>
      <c r="P62" s="65"/>
      <c r="Q62" s="64"/>
      <c r="R62" s="64"/>
      <c r="S62" s="64"/>
      <c r="T62" s="65" t="s">
        <v>67</v>
      </c>
      <c r="U62" s="65"/>
      <c r="V62" s="64">
        <v>9876</v>
      </c>
      <c r="W62" s="64"/>
      <c r="X62" s="65"/>
      <c r="Y62" s="65">
        <v>682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96">
      <c r="A63" s="50">
        <v>14</v>
      </c>
      <c r="B63" s="51" t="s">
        <v>150</v>
      </c>
      <c r="C63" s="52">
        <v>-2.313</v>
      </c>
      <c r="D63" s="53">
        <v>196.27</v>
      </c>
      <c r="E63" s="53" t="s">
        <v>151</v>
      </c>
      <c r="F63" s="53"/>
      <c r="G63" s="53">
        <v>-454</v>
      </c>
      <c r="H63" s="53" t="s">
        <v>152</v>
      </c>
      <c r="I63" s="53"/>
      <c r="J63" s="53" t="s">
        <v>153</v>
      </c>
      <c r="K63" s="54"/>
      <c r="L63" s="53">
        <v>-6745</v>
      </c>
      <c r="M63" s="53" t="s">
        <v>154</v>
      </c>
      <c r="N63" s="53"/>
      <c r="O63" s="55">
        <f>0+0</f>
        <v>0</v>
      </c>
      <c r="P63" s="56" t="s">
        <v>73</v>
      </c>
      <c r="Q63" s="55">
        <f>0+0</f>
        <v>0</v>
      </c>
      <c r="R63" s="55">
        <v>-454</v>
      </c>
      <c r="S63" s="55">
        <v>-6745</v>
      </c>
      <c r="T63" s="56"/>
      <c r="U63" s="56"/>
      <c r="V63" s="55"/>
      <c r="W63" s="55"/>
      <c r="X63" s="56">
        <v>-6745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-6745</v>
      </c>
      <c r="AI63" s="55"/>
      <c r="AJ63" s="55"/>
      <c r="AK63" s="55"/>
      <c r="AL63" s="55">
        <v>-454</v>
      </c>
      <c r="AM63" s="55">
        <v>-6745</v>
      </c>
      <c r="AN63" s="55">
        <v>-454</v>
      </c>
      <c r="AO63" s="58" t="s">
        <v>23</v>
      </c>
      <c r="AP63" s="58" t="s">
        <v>23</v>
      </c>
      <c r="AQ63" s="58" t="s">
        <v>23</v>
      </c>
      <c r="AR63" s="58">
        <v>14.857</v>
      </c>
      <c r="AS63" s="39"/>
    </row>
    <row r="64" spans="1:45" ht="96">
      <c r="A64" s="50">
        <v>15</v>
      </c>
      <c r="B64" s="51" t="s">
        <v>90</v>
      </c>
      <c r="C64" s="52">
        <v>2.313</v>
      </c>
      <c r="D64" s="53">
        <v>581.46</v>
      </c>
      <c r="E64" s="53" t="s">
        <v>91</v>
      </c>
      <c r="F64" s="53"/>
      <c r="G64" s="53">
        <v>1345</v>
      </c>
      <c r="H64" s="53" t="s">
        <v>155</v>
      </c>
      <c r="I64" s="53"/>
      <c r="J64" s="53" t="s">
        <v>93</v>
      </c>
      <c r="K64" s="54"/>
      <c r="L64" s="53">
        <v>7370</v>
      </c>
      <c r="M64" s="53" t="s">
        <v>156</v>
      </c>
      <c r="N64" s="53"/>
      <c r="O64" s="55">
        <f>0+0</f>
        <v>0</v>
      </c>
      <c r="P64" s="56" t="s">
        <v>73</v>
      </c>
      <c r="Q64" s="55">
        <f>0+0</f>
        <v>0</v>
      </c>
      <c r="R64" s="55">
        <v>1345</v>
      </c>
      <c r="S64" s="55">
        <v>7370</v>
      </c>
      <c r="T64" s="56"/>
      <c r="U64" s="56"/>
      <c r="V64" s="55"/>
      <c r="W64" s="55"/>
      <c r="X64" s="56">
        <v>7370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7370</v>
      </c>
      <c r="AI64" s="55"/>
      <c r="AJ64" s="55"/>
      <c r="AK64" s="55"/>
      <c r="AL64" s="55">
        <v>1345</v>
      </c>
      <c r="AM64" s="55">
        <v>7370</v>
      </c>
      <c r="AN64" s="55">
        <v>1345</v>
      </c>
      <c r="AO64" s="58" t="s">
        <v>23</v>
      </c>
      <c r="AP64" s="58" t="s">
        <v>23</v>
      </c>
      <c r="AQ64" s="58" t="s">
        <v>23</v>
      </c>
      <c r="AR64" s="58">
        <v>5.48</v>
      </c>
      <c r="AS64" s="39"/>
    </row>
    <row r="65" spans="1:45" ht="17.25" customHeight="1">
      <c r="A65" s="147" t="s">
        <v>157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39"/>
    </row>
    <row r="66" spans="1:45" ht="96">
      <c r="A66" s="50">
        <v>18</v>
      </c>
      <c r="B66" s="51" t="s">
        <v>158</v>
      </c>
      <c r="C66" s="52">
        <v>3</v>
      </c>
      <c r="D66" s="53">
        <v>2094.22</v>
      </c>
      <c r="E66" s="53" t="s">
        <v>159</v>
      </c>
      <c r="F66" s="53"/>
      <c r="G66" s="53">
        <v>6283</v>
      </c>
      <c r="H66" s="53" t="s">
        <v>160</v>
      </c>
      <c r="I66" s="53"/>
      <c r="J66" s="53" t="s">
        <v>93</v>
      </c>
      <c r="K66" s="54"/>
      <c r="L66" s="53">
        <v>34429</v>
      </c>
      <c r="M66" s="53" t="s">
        <v>161</v>
      </c>
      <c r="N66" s="53"/>
      <c r="O66" s="55">
        <f>0+0</f>
        <v>0</v>
      </c>
      <c r="P66" s="56" t="s">
        <v>73</v>
      </c>
      <c r="Q66" s="55">
        <f>0+0</f>
        <v>0</v>
      </c>
      <c r="R66" s="55">
        <v>6283</v>
      </c>
      <c r="S66" s="55">
        <v>34429</v>
      </c>
      <c r="T66" s="56"/>
      <c r="U66" s="56"/>
      <c r="V66" s="55"/>
      <c r="W66" s="55"/>
      <c r="X66" s="56">
        <v>34429</v>
      </c>
      <c r="Y66" s="56"/>
      <c r="Z66" s="56"/>
      <c r="AA66" s="56"/>
      <c r="AB66" s="56"/>
      <c r="AC66" s="56"/>
      <c r="AD66" s="56"/>
      <c r="AE66" s="57"/>
      <c r="AF66" s="57"/>
      <c r="AG66" s="57"/>
      <c r="AH66" s="57">
        <v>34429</v>
      </c>
      <c r="AI66" s="55"/>
      <c r="AJ66" s="55"/>
      <c r="AK66" s="55"/>
      <c r="AL66" s="55">
        <v>6283</v>
      </c>
      <c r="AM66" s="55">
        <v>34429</v>
      </c>
      <c r="AN66" s="55">
        <v>6283</v>
      </c>
      <c r="AO66" s="58" t="s">
        <v>23</v>
      </c>
      <c r="AP66" s="58" t="s">
        <v>23</v>
      </c>
      <c r="AQ66" s="58" t="s">
        <v>23</v>
      </c>
      <c r="AR66" s="58">
        <v>5.48</v>
      </c>
      <c r="AS66" s="39"/>
    </row>
    <row r="67" spans="1:45" ht="38.25">
      <c r="A67" s="149" t="s">
        <v>162</v>
      </c>
      <c r="B67" s="149"/>
      <c r="C67" s="149"/>
      <c r="D67" s="149"/>
      <c r="E67" s="149"/>
      <c r="F67" s="149"/>
      <c r="G67" s="68">
        <v>219034</v>
      </c>
      <c r="H67" s="68" t="s">
        <v>180</v>
      </c>
      <c r="I67" s="68" t="s">
        <v>181</v>
      </c>
      <c r="J67" s="68"/>
      <c r="K67" s="68"/>
      <c r="L67" s="68" t="s">
        <v>163</v>
      </c>
      <c r="M67" s="68" t="s">
        <v>163</v>
      </c>
      <c r="N67" s="68" t="s">
        <v>163</v>
      </c>
      <c r="O67" s="68" t="s">
        <v>163</v>
      </c>
      <c r="P67" s="68" t="s">
        <v>163</v>
      </c>
      <c r="Q67" s="68" t="s">
        <v>163</v>
      </c>
      <c r="R67" s="68" t="s">
        <v>163</v>
      </c>
      <c r="S67" s="68" t="s">
        <v>163</v>
      </c>
      <c r="T67" s="68" t="s">
        <v>163</v>
      </c>
      <c r="U67" s="68" t="s">
        <v>163</v>
      </c>
      <c r="V67" s="68" t="s">
        <v>163</v>
      </c>
      <c r="W67" s="68" t="s">
        <v>163</v>
      </c>
      <c r="X67" s="68" t="s">
        <v>163</v>
      </c>
      <c r="Y67" s="68" t="s">
        <v>163</v>
      </c>
      <c r="Z67" s="68" t="s">
        <v>163</v>
      </c>
      <c r="AA67" s="68" t="s">
        <v>163</v>
      </c>
      <c r="AB67" s="68" t="s">
        <v>163</v>
      </c>
      <c r="AC67" s="68" t="s">
        <v>163</v>
      </c>
      <c r="AD67" s="68" t="s">
        <v>163</v>
      </c>
      <c r="AE67" s="68" t="s">
        <v>163</v>
      </c>
      <c r="AF67" s="68" t="s">
        <v>163</v>
      </c>
      <c r="AG67" s="68" t="s">
        <v>163</v>
      </c>
      <c r="AH67" s="68" t="s">
        <v>163</v>
      </c>
      <c r="AI67" s="68" t="s">
        <v>163</v>
      </c>
      <c r="AJ67" s="68" t="s">
        <v>163</v>
      </c>
      <c r="AK67" s="68" t="s">
        <v>163</v>
      </c>
      <c r="AL67" s="68" t="s">
        <v>163</v>
      </c>
      <c r="AM67" s="68"/>
      <c r="AN67" s="68"/>
      <c r="AO67" s="68" t="s">
        <v>163</v>
      </c>
      <c r="AP67" s="68" t="s">
        <v>163</v>
      </c>
      <c r="AQ67" s="68" t="s">
        <v>163</v>
      </c>
      <c r="AR67" s="68" t="s">
        <v>163</v>
      </c>
      <c r="AS67" s="39"/>
    </row>
    <row r="68" spans="1:45" ht="12.75">
      <c r="A68" s="149" t="s">
        <v>166</v>
      </c>
      <c r="B68" s="149"/>
      <c r="C68" s="149"/>
      <c r="D68" s="149"/>
      <c r="E68" s="149"/>
      <c r="F68" s="149"/>
      <c r="G68" s="68">
        <v>24889</v>
      </c>
      <c r="H68" s="68"/>
      <c r="I68" s="68"/>
      <c r="J68" s="68"/>
      <c r="K68" s="68"/>
      <c r="L68" s="68" t="s">
        <v>163</v>
      </c>
      <c r="M68" s="68" t="s">
        <v>163</v>
      </c>
      <c r="N68" s="68" t="s">
        <v>163</v>
      </c>
      <c r="O68" s="68" t="s">
        <v>163</v>
      </c>
      <c r="P68" s="68" t="s">
        <v>163</v>
      </c>
      <c r="Q68" s="68" t="s">
        <v>163</v>
      </c>
      <c r="R68" s="68" t="s">
        <v>163</v>
      </c>
      <c r="S68" s="68" t="s">
        <v>163</v>
      </c>
      <c r="T68" s="68" t="s">
        <v>163</v>
      </c>
      <c r="U68" s="68" t="s">
        <v>163</v>
      </c>
      <c r="V68" s="68" t="s">
        <v>163</v>
      </c>
      <c r="W68" s="68" t="s">
        <v>163</v>
      </c>
      <c r="X68" s="68" t="s">
        <v>163</v>
      </c>
      <c r="Y68" s="68" t="s">
        <v>163</v>
      </c>
      <c r="Z68" s="68" t="s">
        <v>163</v>
      </c>
      <c r="AA68" s="68" t="s">
        <v>163</v>
      </c>
      <c r="AB68" s="68" t="s">
        <v>163</v>
      </c>
      <c r="AC68" s="68" t="s">
        <v>163</v>
      </c>
      <c r="AD68" s="68" t="s">
        <v>163</v>
      </c>
      <c r="AE68" s="68" t="s">
        <v>163</v>
      </c>
      <c r="AF68" s="68" t="s">
        <v>163</v>
      </c>
      <c r="AG68" s="68" t="s">
        <v>163</v>
      </c>
      <c r="AH68" s="68" t="s">
        <v>163</v>
      </c>
      <c r="AI68" s="68" t="s">
        <v>163</v>
      </c>
      <c r="AJ68" s="68" t="s">
        <v>163</v>
      </c>
      <c r="AK68" s="68" t="s">
        <v>163</v>
      </c>
      <c r="AL68" s="68" t="s">
        <v>163</v>
      </c>
      <c r="AM68" s="68"/>
      <c r="AN68" s="68"/>
      <c r="AO68" s="68" t="s">
        <v>163</v>
      </c>
      <c r="AP68" s="68" t="s">
        <v>163</v>
      </c>
      <c r="AQ68" s="68" t="s">
        <v>163</v>
      </c>
      <c r="AR68" s="68" t="s">
        <v>163</v>
      </c>
      <c r="AS68" s="39"/>
    </row>
    <row r="69" spans="1:45" ht="12.75">
      <c r="A69" s="149" t="s">
        <v>167</v>
      </c>
      <c r="B69" s="149"/>
      <c r="C69" s="149"/>
      <c r="D69" s="149"/>
      <c r="E69" s="149"/>
      <c r="F69" s="149"/>
      <c r="G69" s="68">
        <v>13435</v>
      </c>
      <c r="H69" s="68"/>
      <c r="I69" s="68"/>
      <c r="J69" s="68"/>
      <c r="K69" s="68"/>
      <c r="L69" s="68" t="s">
        <v>163</v>
      </c>
      <c r="M69" s="68" t="s">
        <v>163</v>
      </c>
      <c r="N69" s="68" t="s">
        <v>163</v>
      </c>
      <c r="O69" s="68" t="s">
        <v>163</v>
      </c>
      <c r="P69" s="68" t="s">
        <v>163</v>
      </c>
      <c r="Q69" s="68" t="s">
        <v>163</v>
      </c>
      <c r="R69" s="68" t="s">
        <v>163</v>
      </c>
      <c r="S69" s="68" t="s">
        <v>163</v>
      </c>
      <c r="T69" s="68" t="s">
        <v>163</v>
      </c>
      <c r="U69" s="68" t="s">
        <v>163</v>
      </c>
      <c r="V69" s="68" t="s">
        <v>163</v>
      </c>
      <c r="W69" s="68" t="s">
        <v>163</v>
      </c>
      <c r="X69" s="68" t="s">
        <v>163</v>
      </c>
      <c r="Y69" s="68" t="s">
        <v>163</v>
      </c>
      <c r="Z69" s="68" t="s">
        <v>163</v>
      </c>
      <c r="AA69" s="68" t="s">
        <v>163</v>
      </c>
      <c r="AB69" s="68" t="s">
        <v>163</v>
      </c>
      <c r="AC69" s="68" t="s">
        <v>163</v>
      </c>
      <c r="AD69" s="68" t="s">
        <v>163</v>
      </c>
      <c r="AE69" s="68" t="s">
        <v>163</v>
      </c>
      <c r="AF69" s="68" t="s">
        <v>163</v>
      </c>
      <c r="AG69" s="68" t="s">
        <v>163</v>
      </c>
      <c r="AH69" s="68" t="s">
        <v>163</v>
      </c>
      <c r="AI69" s="68" t="s">
        <v>163</v>
      </c>
      <c r="AJ69" s="68" t="s">
        <v>163</v>
      </c>
      <c r="AK69" s="68" t="s">
        <v>163</v>
      </c>
      <c r="AL69" s="68" t="s">
        <v>163</v>
      </c>
      <c r="AM69" s="68"/>
      <c r="AN69" s="68"/>
      <c r="AO69" s="68" t="s">
        <v>163</v>
      </c>
      <c r="AP69" s="68" t="s">
        <v>163</v>
      </c>
      <c r="AQ69" s="68" t="s">
        <v>163</v>
      </c>
      <c r="AR69" s="68" t="s">
        <v>163</v>
      </c>
      <c r="AS69" s="39"/>
    </row>
    <row r="70" spans="1:45" ht="12.75">
      <c r="A70" s="150" t="s">
        <v>168</v>
      </c>
      <c r="B70" s="150"/>
      <c r="C70" s="150"/>
      <c r="D70" s="150"/>
      <c r="E70" s="150"/>
      <c r="F70" s="150"/>
      <c r="G70" s="69"/>
      <c r="H70" s="69"/>
      <c r="I70" s="69"/>
      <c r="J70" s="69"/>
      <c r="K70" s="69"/>
      <c r="L70" s="69" t="s">
        <v>163</v>
      </c>
      <c r="M70" s="69" t="s">
        <v>163</v>
      </c>
      <c r="N70" s="69" t="s">
        <v>163</v>
      </c>
      <c r="O70" s="69" t="s">
        <v>163</v>
      </c>
      <c r="P70" s="69" t="s">
        <v>163</v>
      </c>
      <c r="Q70" s="69" t="s">
        <v>163</v>
      </c>
      <c r="R70" s="69" t="s">
        <v>163</v>
      </c>
      <c r="S70" s="69" t="s">
        <v>163</v>
      </c>
      <c r="T70" s="69" t="s">
        <v>163</v>
      </c>
      <c r="U70" s="69" t="s">
        <v>163</v>
      </c>
      <c r="V70" s="69" t="s">
        <v>163</v>
      </c>
      <c r="W70" s="69" t="s">
        <v>163</v>
      </c>
      <c r="X70" s="69" t="s">
        <v>163</v>
      </c>
      <c r="Y70" s="69" t="s">
        <v>163</v>
      </c>
      <c r="Z70" s="69" t="s">
        <v>163</v>
      </c>
      <c r="AA70" s="69" t="s">
        <v>163</v>
      </c>
      <c r="AB70" s="69" t="s">
        <v>163</v>
      </c>
      <c r="AC70" s="69" t="s">
        <v>163</v>
      </c>
      <c r="AD70" s="69" t="s">
        <v>163</v>
      </c>
      <c r="AE70" s="69" t="s">
        <v>163</v>
      </c>
      <c r="AF70" s="69" t="s">
        <v>163</v>
      </c>
      <c r="AG70" s="69" t="s">
        <v>163</v>
      </c>
      <c r="AH70" s="69" t="s">
        <v>163</v>
      </c>
      <c r="AI70" s="69" t="s">
        <v>163</v>
      </c>
      <c r="AJ70" s="69" t="s">
        <v>163</v>
      </c>
      <c r="AK70" s="69" t="s">
        <v>163</v>
      </c>
      <c r="AL70" s="69" t="s">
        <v>163</v>
      </c>
      <c r="AM70" s="69"/>
      <c r="AN70" s="69"/>
      <c r="AO70" s="69" t="s">
        <v>163</v>
      </c>
      <c r="AP70" s="69" t="s">
        <v>163</v>
      </c>
      <c r="AQ70" s="69" t="s">
        <v>163</v>
      </c>
      <c r="AR70" s="69" t="s">
        <v>163</v>
      </c>
      <c r="AS70" s="39"/>
    </row>
    <row r="71" spans="1:45" ht="12.75">
      <c r="A71" s="149" t="s">
        <v>169</v>
      </c>
      <c r="B71" s="149"/>
      <c r="C71" s="149"/>
      <c r="D71" s="149"/>
      <c r="E71" s="149"/>
      <c r="F71" s="149"/>
      <c r="G71" s="68">
        <v>234899</v>
      </c>
      <c r="H71" s="68"/>
      <c r="I71" s="68"/>
      <c r="J71" s="68"/>
      <c r="K71" s="68"/>
      <c r="L71" s="68" t="s">
        <v>163</v>
      </c>
      <c r="M71" s="68" t="s">
        <v>163</v>
      </c>
      <c r="N71" s="68" t="s">
        <v>163</v>
      </c>
      <c r="O71" s="68" t="s">
        <v>163</v>
      </c>
      <c r="P71" s="68" t="s">
        <v>163</v>
      </c>
      <c r="Q71" s="68" t="s">
        <v>163</v>
      </c>
      <c r="R71" s="68" t="s">
        <v>163</v>
      </c>
      <c r="S71" s="68" t="s">
        <v>163</v>
      </c>
      <c r="T71" s="68" t="s">
        <v>163</v>
      </c>
      <c r="U71" s="68" t="s">
        <v>163</v>
      </c>
      <c r="V71" s="68" t="s">
        <v>163</v>
      </c>
      <c r="W71" s="68" t="s">
        <v>163</v>
      </c>
      <c r="X71" s="68" t="s">
        <v>163</v>
      </c>
      <c r="Y71" s="68" t="s">
        <v>163</v>
      </c>
      <c r="Z71" s="68" t="s">
        <v>163</v>
      </c>
      <c r="AA71" s="68" t="s">
        <v>163</v>
      </c>
      <c r="AB71" s="68" t="s">
        <v>163</v>
      </c>
      <c r="AC71" s="68" t="s">
        <v>163</v>
      </c>
      <c r="AD71" s="68" t="s">
        <v>163</v>
      </c>
      <c r="AE71" s="68" t="s">
        <v>163</v>
      </c>
      <c r="AF71" s="68" t="s">
        <v>163</v>
      </c>
      <c r="AG71" s="68" t="s">
        <v>163</v>
      </c>
      <c r="AH71" s="68" t="s">
        <v>163</v>
      </c>
      <c r="AI71" s="68" t="s">
        <v>163</v>
      </c>
      <c r="AJ71" s="68" t="s">
        <v>163</v>
      </c>
      <c r="AK71" s="68" t="s">
        <v>163</v>
      </c>
      <c r="AL71" s="68" t="s">
        <v>163</v>
      </c>
      <c r="AM71" s="68"/>
      <c r="AN71" s="68"/>
      <c r="AO71" s="68" t="s">
        <v>163</v>
      </c>
      <c r="AP71" s="68" t="s">
        <v>163</v>
      </c>
      <c r="AQ71" s="68" t="s">
        <v>163</v>
      </c>
      <c r="AR71" s="68" t="s">
        <v>163</v>
      </c>
      <c r="AS71" s="39"/>
    </row>
    <row r="72" spans="1:45" ht="12.75">
      <c r="A72" s="149" t="s">
        <v>170</v>
      </c>
      <c r="B72" s="149"/>
      <c r="C72" s="149"/>
      <c r="D72" s="149"/>
      <c r="E72" s="149"/>
      <c r="F72" s="149"/>
      <c r="G72" s="68">
        <v>22459</v>
      </c>
      <c r="H72" s="68"/>
      <c r="I72" s="68"/>
      <c r="J72" s="68"/>
      <c r="K72" s="68"/>
      <c r="L72" s="68" t="s">
        <v>163</v>
      </c>
      <c r="M72" s="68" t="s">
        <v>163</v>
      </c>
      <c r="N72" s="68" t="s">
        <v>163</v>
      </c>
      <c r="O72" s="68" t="s">
        <v>163</v>
      </c>
      <c r="P72" s="68" t="s">
        <v>163</v>
      </c>
      <c r="Q72" s="68" t="s">
        <v>163</v>
      </c>
      <c r="R72" s="68" t="s">
        <v>163</v>
      </c>
      <c r="S72" s="68" t="s">
        <v>163</v>
      </c>
      <c r="T72" s="68" t="s">
        <v>163</v>
      </c>
      <c r="U72" s="68" t="s">
        <v>163</v>
      </c>
      <c r="V72" s="68" t="s">
        <v>163</v>
      </c>
      <c r="W72" s="68" t="s">
        <v>163</v>
      </c>
      <c r="X72" s="68" t="s">
        <v>163</v>
      </c>
      <c r="Y72" s="68" t="s">
        <v>163</v>
      </c>
      <c r="Z72" s="68" t="s">
        <v>163</v>
      </c>
      <c r="AA72" s="68" t="s">
        <v>163</v>
      </c>
      <c r="AB72" s="68" t="s">
        <v>163</v>
      </c>
      <c r="AC72" s="68" t="s">
        <v>163</v>
      </c>
      <c r="AD72" s="68" t="s">
        <v>163</v>
      </c>
      <c r="AE72" s="68" t="s">
        <v>163</v>
      </c>
      <c r="AF72" s="68" t="s">
        <v>163</v>
      </c>
      <c r="AG72" s="68" t="s">
        <v>163</v>
      </c>
      <c r="AH72" s="68" t="s">
        <v>163</v>
      </c>
      <c r="AI72" s="68" t="s">
        <v>163</v>
      </c>
      <c r="AJ72" s="68" t="s">
        <v>163</v>
      </c>
      <c r="AK72" s="68" t="s">
        <v>163</v>
      </c>
      <c r="AL72" s="68" t="s">
        <v>163</v>
      </c>
      <c r="AM72" s="68"/>
      <c r="AN72" s="68"/>
      <c r="AO72" s="68" t="s">
        <v>163</v>
      </c>
      <c r="AP72" s="68" t="s">
        <v>163</v>
      </c>
      <c r="AQ72" s="68" t="s">
        <v>163</v>
      </c>
      <c r="AR72" s="68" t="s">
        <v>163</v>
      </c>
      <c r="AS72" s="39"/>
    </row>
    <row r="73" spans="1:45" ht="12.75">
      <c r="A73" s="149" t="s">
        <v>171</v>
      </c>
      <c r="B73" s="149"/>
      <c r="C73" s="149"/>
      <c r="D73" s="149"/>
      <c r="E73" s="149"/>
      <c r="F73" s="149"/>
      <c r="G73" s="68">
        <v>257358</v>
      </c>
      <c r="H73" s="68"/>
      <c r="I73" s="68"/>
      <c r="J73" s="68"/>
      <c r="K73" s="68"/>
      <c r="L73" s="68" t="s">
        <v>163</v>
      </c>
      <c r="M73" s="68" t="s">
        <v>163</v>
      </c>
      <c r="N73" s="68" t="s">
        <v>163</v>
      </c>
      <c r="O73" s="68" t="s">
        <v>163</v>
      </c>
      <c r="P73" s="68" t="s">
        <v>163</v>
      </c>
      <c r="Q73" s="68" t="s">
        <v>163</v>
      </c>
      <c r="R73" s="68" t="s">
        <v>163</v>
      </c>
      <c r="S73" s="68" t="s">
        <v>163</v>
      </c>
      <c r="T73" s="68" t="s">
        <v>163</v>
      </c>
      <c r="U73" s="68" t="s">
        <v>163</v>
      </c>
      <c r="V73" s="68" t="s">
        <v>163</v>
      </c>
      <c r="W73" s="68" t="s">
        <v>163</v>
      </c>
      <c r="X73" s="68" t="s">
        <v>163</v>
      </c>
      <c r="Y73" s="68" t="s">
        <v>163</v>
      </c>
      <c r="Z73" s="68" t="s">
        <v>163</v>
      </c>
      <c r="AA73" s="68" t="s">
        <v>163</v>
      </c>
      <c r="AB73" s="68" t="s">
        <v>163</v>
      </c>
      <c r="AC73" s="68" t="s">
        <v>163</v>
      </c>
      <c r="AD73" s="68" t="s">
        <v>163</v>
      </c>
      <c r="AE73" s="68" t="s">
        <v>163</v>
      </c>
      <c r="AF73" s="68" t="s">
        <v>163</v>
      </c>
      <c r="AG73" s="68" t="s">
        <v>163</v>
      </c>
      <c r="AH73" s="68" t="s">
        <v>163</v>
      </c>
      <c r="AI73" s="68" t="s">
        <v>163</v>
      </c>
      <c r="AJ73" s="68" t="s">
        <v>163</v>
      </c>
      <c r="AK73" s="68" t="s">
        <v>163</v>
      </c>
      <c r="AL73" s="68" t="s">
        <v>163</v>
      </c>
      <c r="AM73" s="68"/>
      <c r="AN73" s="68"/>
      <c r="AO73" s="68" t="s">
        <v>163</v>
      </c>
      <c r="AP73" s="68" t="s">
        <v>163</v>
      </c>
      <c r="AQ73" s="68" t="s">
        <v>163</v>
      </c>
      <c r="AR73" s="68" t="s">
        <v>163</v>
      </c>
      <c r="AS73" s="39"/>
    </row>
    <row r="74" spans="1:45" ht="12.75">
      <c r="A74" s="149" t="s">
        <v>172</v>
      </c>
      <c r="B74" s="149"/>
      <c r="C74" s="149"/>
      <c r="D74" s="149"/>
      <c r="E74" s="149"/>
      <c r="F74" s="149"/>
      <c r="G74" s="68"/>
      <c r="H74" s="68"/>
      <c r="I74" s="68"/>
      <c r="J74" s="68"/>
      <c r="K74" s="68"/>
      <c r="L74" s="68" t="s">
        <v>163</v>
      </c>
      <c r="M74" s="68" t="s">
        <v>163</v>
      </c>
      <c r="N74" s="68" t="s">
        <v>163</v>
      </c>
      <c r="O74" s="68" t="s">
        <v>163</v>
      </c>
      <c r="P74" s="68" t="s">
        <v>163</v>
      </c>
      <c r="Q74" s="68" t="s">
        <v>163</v>
      </c>
      <c r="R74" s="68" t="s">
        <v>163</v>
      </c>
      <c r="S74" s="68" t="s">
        <v>163</v>
      </c>
      <c r="T74" s="68" t="s">
        <v>163</v>
      </c>
      <c r="U74" s="68" t="s">
        <v>163</v>
      </c>
      <c r="V74" s="68" t="s">
        <v>163</v>
      </c>
      <c r="W74" s="68" t="s">
        <v>163</v>
      </c>
      <c r="X74" s="68" t="s">
        <v>163</v>
      </c>
      <c r="Y74" s="68" t="s">
        <v>163</v>
      </c>
      <c r="Z74" s="68" t="s">
        <v>163</v>
      </c>
      <c r="AA74" s="68" t="s">
        <v>163</v>
      </c>
      <c r="AB74" s="68" t="s">
        <v>163</v>
      </c>
      <c r="AC74" s="68" t="s">
        <v>163</v>
      </c>
      <c r="AD74" s="68" t="s">
        <v>163</v>
      </c>
      <c r="AE74" s="68" t="s">
        <v>163</v>
      </c>
      <c r="AF74" s="68" t="s">
        <v>163</v>
      </c>
      <c r="AG74" s="68" t="s">
        <v>163</v>
      </c>
      <c r="AH74" s="68" t="s">
        <v>163</v>
      </c>
      <c r="AI74" s="68" t="s">
        <v>163</v>
      </c>
      <c r="AJ74" s="68" t="s">
        <v>163</v>
      </c>
      <c r="AK74" s="68" t="s">
        <v>163</v>
      </c>
      <c r="AL74" s="68" t="s">
        <v>163</v>
      </c>
      <c r="AM74" s="68"/>
      <c r="AN74" s="68"/>
      <c r="AO74" s="68" t="s">
        <v>163</v>
      </c>
      <c r="AP74" s="68" t="s">
        <v>163</v>
      </c>
      <c r="AQ74" s="68" t="s">
        <v>163</v>
      </c>
      <c r="AR74" s="68" t="s">
        <v>163</v>
      </c>
      <c r="AS74" s="39"/>
    </row>
    <row r="75" spans="1:45" ht="12.75">
      <c r="A75" s="149" t="s">
        <v>173</v>
      </c>
      <c r="B75" s="149"/>
      <c r="C75" s="149"/>
      <c r="D75" s="149"/>
      <c r="E75" s="149"/>
      <c r="F75" s="149"/>
      <c r="G75" s="68">
        <v>191269</v>
      </c>
      <c r="H75" s="68"/>
      <c r="I75" s="68"/>
      <c r="J75" s="68"/>
      <c r="K75" s="68"/>
      <c r="L75" s="68" t="s">
        <v>163</v>
      </c>
      <c r="M75" s="68" t="s">
        <v>163</v>
      </c>
      <c r="N75" s="68" t="s">
        <v>163</v>
      </c>
      <c r="O75" s="68" t="s">
        <v>163</v>
      </c>
      <c r="P75" s="68" t="s">
        <v>163</v>
      </c>
      <c r="Q75" s="68" t="s">
        <v>163</v>
      </c>
      <c r="R75" s="68" t="s">
        <v>163</v>
      </c>
      <c r="S75" s="68" t="s">
        <v>163</v>
      </c>
      <c r="T75" s="68" t="s">
        <v>163</v>
      </c>
      <c r="U75" s="68" t="s">
        <v>163</v>
      </c>
      <c r="V75" s="68" t="s">
        <v>163</v>
      </c>
      <c r="W75" s="68" t="s">
        <v>163</v>
      </c>
      <c r="X75" s="68" t="s">
        <v>163</v>
      </c>
      <c r="Y75" s="68" t="s">
        <v>163</v>
      </c>
      <c r="Z75" s="68" t="s">
        <v>163</v>
      </c>
      <c r="AA75" s="68" t="s">
        <v>163</v>
      </c>
      <c r="AB75" s="68" t="s">
        <v>163</v>
      </c>
      <c r="AC75" s="68" t="s">
        <v>163</v>
      </c>
      <c r="AD75" s="68" t="s">
        <v>163</v>
      </c>
      <c r="AE75" s="68" t="s">
        <v>163</v>
      </c>
      <c r="AF75" s="68" t="s">
        <v>163</v>
      </c>
      <c r="AG75" s="68" t="s">
        <v>163</v>
      </c>
      <c r="AH75" s="68" t="s">
        <v>163</v>
      </c>
      <c r="AI75" s="68" t="s">
        <v>163</v>
      </c>
      <c r="AJ75" s="68" t="s">
        <v>163</v>
      </c>
      <c r="AK75" s="68" t="s">
        <v>163</v>
      </c>
      <c r="AL75" s="68" t="s">
        <v>163</v>
      </c>
      <c r="AM75" s="68"/>
      <c r="AN75" s="68"/>
      <c r="AO75" s="68" t="s">
        <v>163</v>
      </c>
      <c r="AP75" s="68" t="s">
        <v>163</v>
      </c>
      <c r="AQ75" s="68" t="s">
        <v>163</v>
      </c>
      <c r="AR75" s="68" t="s">
        <v>163</v>
      </c>
      <c r="AS75" s="39"/>
    </row>
    <row r="76" spans="1:45" ht="12.75">
      <c r="A76" s="149" t="s">
        <v>174</v>
      </c>
      <c r="B76" s="149"/>
      <c r="C76" s="149"/>
      <c r="D76" s="149"/>
      <c r="E76" s="149"/>
      <c r="F76" s="149"/>
      <c r="G76" s="68">
        <v>7535</v>
      </c>
      <c r="H76" s="68"/>
      <c r="I76" s="68"/>
      <c r="J76" s="68"/>
      <c r="K76" s="68"/>
      <c r="L76" s="68" t="s">
        <v>163</v>
      </c>
      <c r="M76" s="68" t="s">
        <v>163</v>
      </c>
      <c r="N76" s="68" t="s">
        <v>163</v>
      </c>
      <c r="O76" s="68" t="s">
        <v>163</v>
      </c>
      <c r="P76" s="68" t="s">
        <v>163</v>
      </c>
      <c r="Q76" s="68" t="s">
        <v>163</v>
      </c>
      <c r="R76" s="68" t="s">
        <v>163</v>
      </c>
      <c r="S76" s="68" t="s">
        <v>163</v>
      </c>
      <c r="T76" s="68" t="s">
        <v>163</v>
      </c>
      <c r="U76" s="68" t="s">
        <v>163</v>
      </c>
      <c r="V76" s="68" t="s">
        <v>163</v>
      </c>
      <c r="W76" s="68" t="s">
        <v>163</v>
      </c>
      <c r="X76" s="68" t="s">
        <v>163</v>
      </c>
      <c r="Y76" s="68" t="s">
        <v>163</v>
      </c>
      <c r="Z76" s="68" t="s">
        <v>163</v>
      </c>
      <c r="AA76" s="68" t="s">
        <v>163</v>
      </c>
      <c r="AB76" s="68" t="s">
        <v>163</v>
      </c>
      <c r="AC76" s="68" t="s">
        <v>163</v>
      </c>
      <c r="AD76" s="68" t="s">
        <v>163</v>
      </c>
      <c r="AE76" s="68" t="s">
        <v>163</v>
      </c>
      <c r="AF76" s="68" t="s">
        <v>163</v>
      </c>
      <c r="AG76" s="68" t="s">
        <v>163</v>
      </c>
      <c r="AH76" s="68" t="s">
        <v>163</v>
      </c>
      <c r="AI76" s="68" t="s">
        <v>163</v>
      </c>
      <c r="AJ76" s="68" t="s">
        <v>163</v>
      </c>
      <c r="AK76" s="68" t="s">
        <v>163</v>
      </c>
      <c r="AL76" s="68" t="s">
        <v>163</v>
      </c>
      <c r="AM76" s="68"/>
      <c r="AN76" s="68"/>
      <c r="AO76" s="68" t="s">
        <v>163</v>
      </c>
      <c r="AP76" s="68" t="s">
        <v>163</v>
      </c>
      <c r="AQ76" s="68" t="s">
        <v>163</v>
      </c>
      <c r="AR76" s="68" t="s">
        <v>163</v>
      </c>
      <c r="AS76" s="39"/>
    </row>
    <row r="77" spans="1:45" ht="12.75">
      <c r="A77" s="149" t="s">
        <v>175</v>
      </c>
      <c r="B77" s="149"/>
      <c r="C77" s="149"/>
      <c r="D77" s="149"/>
      <c r="E77" s="149"/>
      <c r="F77" s="149"/>
      <c r="G77" s="68">
        <v>23000</v>
      </c>
      <c r="H77" s="68"/>
      <c r="I77" s="68"/>
      <c r="J77" s="68"/>
      <c r="K77" s="68"/>
      <c r="L77" s="68" t="s">
        <v>163</v>
      </c>
      <c r="M77" s="68" t="s">
        <v>163</v>
      </c>
      <c r="N77" s="68" t="s">
        <v>163</v>
      </c>
      <c r="O77" s="68" t="s">
        <v>163</v>
      </c>
      <c r="P77" s="68" t="s">
        <v>163</v>
      </c>
      <c r="Q77" s="68" t="s">
        <v>163</v>
      </c>
      <c r="R77" s="68" t="s">
        <v>163</v>
      </c>
      <c r="S77" s="68" t="s">
        <v>163</v>
      </c>
      <c r="T77" s="68" t="s">
        <v>163</v>
      </c>
      <c r="U77" s="68" t="s">
        <v>163</v>
      </c>
      <c r="V77" s="68" t="s">
        <v>163</v>
      </c>
      <c r="W77" s="68" t="s">
        <v>163</v>
      </c>
      <c r="X77" s="68" t="s">
        <v>163</v>
      </c>
      <c r="Y77" s="68" t="s">
        <v>163</v>
      </c>
      <c r="Z77" s="68" t="s">
        <v>163</v>
      </c>
      <c r="AA77" s="68" t="s">
        <v>163</v>
      </c>
      <c r="AB77" s="68" t="s">
        <v>163</v>
      </c>
      <c r="AC77" s="68" t="s">
        <v>163</v>
      </c>
      <c r="AD77" s="68" t="s">
        <v>163</v>
      </c>
      <c r="AE77" s="68" t="s">
        <v>163</v>
      </c>
      <c r="AF77" s="68" t="s">
        <v>163</v>
      </c>
      <c r="AG77" s="68" t="s">
        <v>163</v>
      </c>
      <c r="AH77" s="68" t="s">
        <v>163</v>
      </c>
      <c r="AI77" s="68" t="s">
        <v>163</v>
      </c>
      <c r="AJ77" s="68" t="s">
        <v>163</v>
      </c>
      <c r="AK77" s="68" t="s">
        <v>163</v>
      </c>
      <c r="AL77" s="68" t="s">
        <v>163</v>
      </c>
      <c r="AM77" s="68"/>
      <c r="AN77" s="68"/>
      <c r="AO77" s="68" t="s">
        <v>163</v>
      </c>
      <c r="AP77" s="68" t="s">
        <v>163</v>
      </c>
      <c r="AQ77" s="68" t="s">
        <v>163</v>
      </c>
      <c r="AR77" s="68" t="s">
        <v>163</v>
      </c>
      <c r="AS77" s="39"/>
    </row>
    <row r="78" spans="1:45" ht="12.75">
      <c r="A78" s="149" t="s">
        <v>176</v>
      </c>
      <c r="B78" s="149"/>
      <c r="C78" s="149"/>
      <c r="D78" s="149"/>
      <c r="E78" s="149"/>
      <c r="F78" s="149"/>
      <c r="G78" s="68">
        <v>24889</v>
      </c>
      <c r="H78" s="68"/>
      <c r="I78" s="68"/>
      <c r="J78" s="68"/>
      <c r="K78" s="68"/>
      <c r="L78" s="68" t="s">
        <v>163</v>
      </c>
      <c r="M78" s="68" t="s">
        <v>163</v>
      </c>
      <c r="N78" s="68" t="s">
        <v>163</v>
      </c>
      <c r="O78" s="68" t="s">
        <v>163</v>
      </c>
      <c r="P78" s="68" t="s">
        <v>163</v>
      </c>
      <c r="Q78" s="68" t="s">
        <v>163</v>
      </c>
      <c r="R78" s="68" t="s">
        <v>163</v>
      </c>
      <c r="S78" s="68" t="s">
        <v>163</v>
      </c>
      <c r="T78" s="68" t="s">
        <v>163</v>
      </c>
      <c r="U78" s="68" t="s">
        <v>163</v>
      </c>
      <c r="V78" s="68" t="s">
        <v>163</v>
      </c>
      <c r="W78" s="68" t="s">
        <v>163</v>
      </c>
      <c r="X78" s="68" t="s">
        <v>163</v>
      </c>
      <c r="Y78" s="68" t="s">
        <v>163</v>
      </c>
      <c r="Z78" s="68" t="s">
        <v>163</v>
      </c>
      <c r="AA78" s="68" t="s">
        <v>163</v>
      </c>
      <c r="AB78" s="68" t="s">
        <v>163</v>
      </c>
      <c r="AC78" s="68" t="s">
        <v>163</v>
      </c>
      <c r="AD78" s="68" t="s">
        <v>163</v>
      </c>
      <c r="AE78" s="68" t="s">
        <v>163</v>
      </c>
      <c r="AF78" s="68" t="s">
        <v>163</v>
      </c>
      <c r="AG78" s="68" t="s">
        <v>163</v>
      </c>
      <c r="AH78" s="68" t="s">
        <v>163</v>
      </c>
      <c r="AI78" s="68" t="s">
        <v>163</v>
      </c>
      <c r="AJ78" s="68" t="s">
        <v>163</v>
      </c>
      <c r="AK78" s="68" t="s">
        <v>163</v>
      </c>
      <c r="AL78" s="68" t="s">
        <v>163</v>
      </c>
      <c r="AM78" s="68"/>
      <c r="AN78" s="68"/>
      <c r="AO78" s="68" t="s">
        <v>163</v>
      </c>
      <c r="AP78" s="68" t="s">
        <v>163</v>
      </c>
      <c r="AQ78" s="68" t="s">
        <v>163</v>
      </c>
      <c r="AR78" s="68" t="s">
        <v>163</v>
      </c>
      <c r="AS78" s="39"/>
    </row>
    <row r="79" spans="1:45" ht="12.75">
      <c r="A79" s="149" t="s">
        <v>177</v>
      </c>
      <c r="B79" s="149"/>
      <c r="C79" s="149"/>
      <c r="D79" s="149"/>
      <c r="E79" s="149"/>
      <c r="F79" s="149"/>
      <c r="G79" s="68">
        <v>13435</v>
      </c>
      <c r="H79" s="68"/>
      <c r="I79" s="68"/>
      <c r="J79" s="68"/>
      <c r="K79" s="68"/>
      <c r="L79" s="68" t="s">
        <v>163</v>
      </c>
      <c r="M79" s="68" t="s">
        <v>163</v>
      </c>
      <c r="N79" s="68" t="s">
        <v>163</v>
      </c>
      <c r="O79" s="68" t="s">
        <v>163</v>
      </c>
      <c r="P79" s="68" t="s">
        <v>163</v>
      </c>
      <c r="Q79" s="68" t="s">
        <v>163</v>
      </c>
      <c r="R79" s="68" t="s">
        <v>163</v>
      </c>
      <c r="S79" s="68" t="s">
        <v>163</v>
      </c>
      <c r="T79" s="68" t="s">
        <v>163</v>
      </c>
      <c r="U79" s="68" t="s">
        <v>163</v>
      </c>
      <c r="V79" s="68" t="s">
        <v>163</v>
      </c>
      <c r="W79" s="68" t="s">
        <v>163</v>
      </c>
      <c r="X79" s="68" t="s">
        <v>163</v>
      </c>
      <c r="Y79" s="68" t="s">
        <v>163</v>
      </c>
      <c r="Z79" s="68" t="s">
        <v>163</v>
      </c>
      <c r="AA79" s="68" t="s">
        <v>163</v>
      </c>
      <c r="AB79" s="68" t="s">
        <v>163</v>
      </c>
      <c r="AC79" s="68" t="s">
        <v>163</v>
      </c>
      <c r="AD79" s="68" t="s">
        <v>163</v>
      </c>
      <c r="AE79" s="68" t="s">
        <v>163</v>
      </c>
      <c r="AF79" s="68" t="s">
        <v>163</v>
      </c>
      <c r="AG79" s="68" t="s">
        <v>163</v>
      </c>
      <c r="AH79" s="68" t="s">
        <v>163</v>
      </c>
      <c r="AI79" s="68" t="s">
        <v>163</v>
      </c>
      <c r="AJ79" s="68" t="s">
        <v>163</v>
      </c>
      <c r="AK79" s="68" t="s">
        <v>163</v>
      </c>
      <c r="AL79" s="68" t="s">
        <v>163</v>
      </c>
      <c r="AM79" s="68"/>
      <c r="AN79" s="68"/>
      <c r="AO79" s="68" t="s">
        <v>163</v>
      </c>
      <c r="AP79" s="68" t="s">
        <v>163</v>
      </c>
      <c r="AQ79" s="68" t="s">
        <v>163</v>
      </c>
      <c r="AR79" s="68" t="s">
        <v>163</v>
      </c>
      <c r="AS79" s="39"/>
    </row>
    <row r="80" spans="1:45" ht="12.75">
      <c r="A80" s="149" t="s">
        <v>178</v>
      </c>
      <c r="B80" s="149"/>
      <c r="C80" s="149"/>
      <c r="D80" s="149"/>
      <c r="E80" s="149"/>
      <c r="F80" s="149"/>
      <c r="G80" s="68">
        <v>46324</v>
      </c>
      <c r="H80" s="68"/>
      <c r="I80" s="68"/>
      <c r="J80" s="68"/>
      <c r="K80" s="68"/>
      <c r="L80" s="68" t="s">
        <v>163</v>
      </c>
      <c r="M80" s="68" t="s">
        <v>163</v>
      </c>
      <c r="N80" s="68" t="s">
        <v>163</v>
      </c>
      <c r="O80" s="68" t="s">
        <v>163</v>
      </c>
      <c r="P80" s="68" t="s">
        <v>163</v>
      </c>
      <c r="Q80" s="68" t="s">
        <v>163</v>
      </c>
      <c r="R80" s="68" t="s">
        <v>163</v>
      </c>
      <c r="S80" s="68" t="s">
        <v>163</v>
      </c>
      <c r="T80" s="68" t="s">
        <v>163</v>
      </c>
      <c r="U80" s="68" t="s">
        <v>163</v>
      </c>
      <c r="V80" s="68" t="s">
        <v>163</v>
      </c>
      <c r="W80" s="68" t="s">
        <v>163</v>
      </c>
      <c r="X80" s="68" t="s">
        <v>163</v>
      </c>
      <c r="Y80" s="68" t="s">
        <v>163</v>
      </c>
      <c r="Z80" s="68" t="s">
        <v>163</v>
      </c>
      <c r="AA80" s="68" t="s">
        <v>163</v>
      </c>
      <c r="AB80" s="68" t="s">
        <v>163</v>
      </c>
      <c r="AC80" s="68" t="s">
        <v>163</v>
      </c>
      <c r="AD80" s="68" t="s">
        <v>163</v>
      </c>
      <c r="AE80" s="68" t="s">
        <v>163</v>
      </c>
      <c r="AF80" s="68" t="s">
        <v>163</v>
      </c>
      <c r="AG80" s="68" t="s">
        <v>163</v>
      </c>
      <c r="AH80" s="68" t="s">
        <v>163</v>
      </c>
      <c r="AI80" s="68" t="s">
        <v>163</v>
      </c>
      <c r="AJ80" s="68" t="s">
        <v>163</v>
      </c>
      <c r="AK80" s="68" t="s">
        <v>163</v>
      </c>
      <c r="AL80" s="68" t="s">
        <v>163</v>
      </c>
      <c r="AM80" s="68"/>
      <c r="AN80" s="68"/>
      <c r="AO80" s="68" t="s">
        <v>163</v>
      </c>
      <c r="AP80" s="68" t="s">
        <v>163</v>
      </c>
      <c r="AQ80" s="68" t="s">
        <v>163</v>
      </c>
      <c r="AR80" s="68" t="s">
        <v>163</v>
      </c>
      <c r="AS80" s="39"/>
    </row>
    <row r="81" spans="1:45" ht="12.75">
      <c r="A81" s="150" t="s">
        <v>179</v>
      </c>
      <c r="B81" s="150"/>
      <c r="C81" s="150"/>
      <c r="D81" s="150"/>
      <c r="E81" s="150"/>
      <c r="F81" s="150"/>
      <c r="G81" s="69">
        <v>303682</v>
      </c>
      <c r="H81" s="69"/>
      <c r="I81" s="69"/>
      <c r="J81" s="69"/>
      <c r="K81" s="69"/>
      <c r="L81" s="69" t="s">
        <v>163</v>
      </c>
      <c r="M81" s="69" t="s">
        <v>163</v>
      </c>
      <c r="N81" s="69" t="s">
        <v>163</v>
      </c>
      <c r="O81" s="69" t="s">
        <v>163</v>
      </c>
      <c r="P81" s="69" t="s">
        <v>163</v>
      </c>
      <c r="Q81" s="69" t="s">
        <v>163</v>
      </c>
      <c r="R81" s="69" t="s">
        <v>163</v>
      </c>
      <c r="S81" s="69" t="s">
        <v>163</v>
      </c>
      <c r="T81" s="69" t="s">
        <v>163</v>
      </c>
      <c r="U81" s="69" t="s">
        <v>163</v>
      </c>
      <c r="V81" s="69" t="s">
        <v>163</v>
      </c>
      <c r="W81" s="69" t="s">
        <v>163</v>
      </c>
      <c r="X81" s="69" t="s">
        <v>163</v>
      </c>
      <c r="Y81" s="69" t="s">
        <v>163</v>
      </c>
      <c r="Z81" s="69" t="s">
        <v>163</v>
      </c>
      <c r="AA81" s="69" t="s">
        <v>163</v>
      </c>
      <c r="AB81" s="69" t="s">
        <v>163</v>
      </c>
      <c r="AC81" s="69" t="s">
        <v>163</v>
      </c>
      <c r="AD81" s="69" t="s">
        <v>163</v>
      </c>
      <c r="AE81" s="69" t="s">
        <v>163</v>
      </c>
      <c r="AF81" s="69" t="s">
        <v>163</v>
      </c>
      <c r="AG81" s="69" t="s">
        <v>163</v>
      </c>
      <c r="AH81" s="69" t="s">
        <v>163</v>
      </c>
      <c r="AI81" s="69" t="s">
        <v>163</v>
      </c>
      <c r="AJ81" s="69" t="s">
        <v>163</v>
      </c>
      <c r="AK81" s="69" t="s">
        <v>163</v>
      </c>
      <c r="AL81" s="69" t="s">
        <v>163</v>
      </c>
      <c r="AM81" s="69"/>
      <c r="AN81" s="69"/>
      <c r="AO81" s="69" t="s">
        <v>163</v>
      </c>
      <c r="AP81" s="69" t="s">
        <v>163</v>
      </c>
      <c r="AQ81" s="69" t="s">
        <v>163</v>
      </c>
      <c r="AR81" s="69" t="s">
        <v>163</v>
      </c>
      <c r="AS81" s="39"/>
    </row>
    <row r="82" spans="15:47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43"/>
      <c r="AT82" s="43"/>
      <c r="AU82" s="43"/>
    </row>
    <row r="83" spans="1:45" ht="12.75">
      <c r="A83" s="21" t="s">
        <v>48</v>
      </c>
      <c r="D83" s="1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:45" ht="12.75">
      <c r="A84" s="2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:45" ht="12.75">
      <c r="A85" s="21" t="s">
        <v>49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AS506" s="39"/>
    </row>
    <row r="507" spans="15:17" ht="12.75">
      <c r="O507"/>
      <c r="P507"/>
      <c r="Q507"/>
    </row>
    <row r="508" spans="15:17" ht="12.75">
      <c r="O508"/>
      <c r="P508"/>
      <c r="Q508"/>
    </row>
    <row r="509" spans="15:17" ht="12.75">
      <c r="O509"/>
      <c r="P509"/>
      <c r="Q509"/>
    </row>
  </sheetData>
  <sheetProtection/>
  <mergeCells count="40">
    <mergeCell ref="A80:F80"/>
    <mergeCell ref="A81:F81"/>
    <mergeCell ref="A74:F74"/>
    <mergeCell ref="A75:F75"/>
    <mergeCell ref="A76:F76"/>
    <mergeCell ref="A77:F77"/>
    <mergeCell ref="A78:F78"/>
    <mergeCell ref="A79:F79"/>
    <mergeCell ref="A68:F68"/>
    <mergeCell ref="A69:F69"/>
    <mergeCell ref="A70:F70"/>
    <mergeCell ref="A71:F71"/>
    <mergeCell ref="A72:F72"/>
    <mergeCell ref="A73:F73"/>
    <mergeCell ref="A28:AR28"/>
    <mergeCell ref="A29:AR29"/>
    <mergeCell ref="A48:AR48"/>
    <mergeCell ref="A58:AR58"/>
    <mergeCell ref="A65:AR65"/>
    <mergeCell ref="A67:F67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2017-05-04T06:38:03Z</cp:lastPrinted>
  <dcterms:created xsi:type="dcterms:W3CDTF">2003-01-28T12:33:10Z</dcterms:created>
  <dcterms:modified xsi:type="dcterms:W3CDTF">2017-06-27T02:51:02Z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