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<sst xmlns="http://schemas.openxmlformats.org/spreadsheetml/2006/main" count="63" uniqueCount="47">
  <si>
    <t>УТВЕРЖДАЮ:</t>
  </si>
  <si>
    <t>Начальник управления</t>
  </si>
  <si>
    <t xml:space="preserve">администрации города Рубцовска </t>
  </si>
  <si>
    <t>по жилищно-коммунальному, дорожному</t>
  </si>
  <si>
    <t>хозяйству и благоустройству</t>
  </si>
  <si>
    <t>№ п/п</t>
  </si>
  <si>
    <t>Привязка</t>
  </si>
  <si>
    <t>Исполнитель:</t>
  </si>
  <si>
    <t xml:space="preserve">Плановый расчет объема и кратности выполнения работ </t>
  </si>
  <si>
    <t>Ед.изм.</t>
  </si>
  <si>
    <t>Объем</t>
  </si>
  <si>
    <t>м.кв.</t>
  </si>
  <si>
    <t>км</t>
  </si>
  <si>
    <t>по заданию заказчика</t>
  </si>
  <si>
    <t>Планировка профиля грунтовых дорог</t>
  </si>
  <si>
    <t>2/10</t>
  </si>
  <si>
    <t>Кратностьв месяц/период, раз</t>
  </si>
  <si>
    <t>Объем за период.</t>
  </si>
  <si>
    <t>Планировка обочин, с вывозом грунта</t>
  </si>
  <si>
    <t>Срезка травы и кустарника на обочинах с вывозом скошенной травы</t>
  </si>
  <si>
    <t>Уборка различных предметов и мусора с элементов автомобильной дороги с вывозом собранного мусора</t>
  </si>
  <si>
    <t>________________О.И.Гусева</t>
  </si>
  <si>
    <t>"_____"_________________2013г.</t>
  </si>
  <si>
    <t>8/40</t>
  </si>
  <si>
    <t>Механизированная очистка покрытий от пыли и грязи</t>
  </si>
  <si>
    <t>Т.В.Лапшина</t>
  </si>
  <si>
    <t>Поливка улиц и площадей поливочными машинами</t>
  </si>
  <si>
    <t>22/165</t>
  </si>
  <si>
    <t>16/120</t>
  </si>
  <si>
    <t>8/60</t>
  </si>
  <si>
    <t>6/45</t>
  </si>
  <si>
    <t>4/30</t>
  </si>
  <si>
    <t>2/15</t>
  </si>
  <si>
    <t>7.</t>
  </si>
  <si>
    <t>Заделка трещин в асфальтобетонных покрытиях в ручную битумом</t>
  </si>
  <si>
    <t>м</t>
  </si>
  <si>
    <t>Ремонт асфальтобетонного покрытия дорог т 50мм, площ.до 5м2</t>
  </si>
  <si>
    <t>м2</t>
  </si>
  <si>
    <t>9.</t>
  </si>
  <si>
    <t>Устройство подстилающих слоев из щебня</t>
  </si>
  <si>
    <t>м3</t>
  </si>
  <si>
    <t>10.</t>
  </si>
  <si>
    <t xml:space="preserve">Ямочный ремонт асфальтобетонных покрытий струйно-инъекционным методом (БЦМ) т.50 мм </t>
  </si>
  <si>
    <t>8.</t>
  </si>
  <si>
    <t xml:space="preserve">                                                    по  текущему ремонту и  содержнию дорог расположенных в городе Рубцовске </t>
  </si>
  <si>
    <t xml:space="preserve">                                                в весенне-летний, осенний периоды 2013 года</t>
  </si>
  <si>
    <t>Приложение № 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</si>
</sst>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</numFmts>
  <fonts count="21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3" fontId="1" fillId="0" borderId="10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0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4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91;&#1073;&#1086;&#1088;&#1086;&#1095;&#1085;&#1099;&#1093;%20&#1087;&#1083;&#1086;&#1097;&#1072;&#1076;&#1077;&#1081;%20&#1076;&#1086;&#1088;&#1086;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9">
          <cell r="F19">
            <v>143160</v>
          </cell>
          <cell r="H19">
            <v>47720</v>
          </cell>
        </row>
        <row r="20">
          <cell r="F20">
            <v>62040</v>
          </cell>
        </row>
        <row r="21">
          <cell r="F21">
            <v>39390</v>
          </cell>
        </row>
        <row r="22">
          <cell r="F22">
            <v>56128</v>
          </cell>
          <cell r="H22">
            <v>14032</v>
          </cell>
        </row>
        <row r="23">
          <cell r="F23">
            <v>71604</v>
          </cell>
        </row>
        <row r="24">
          <cell r="F24">
            <v>92600</v>
          </cell>
        </row>
        <row r="25">
          <cell r="F25">
            <v>52200</v>
          </cell>
          <cell r="H25">
            <v>17400</v>
          </cell>
        </row>
        <row r="26">
          <cell r="F26">
            <v>78534</v>
          </cell>
          <cell r="H26">
            <v>26178</v>
          </cell>
        </row>
        <row r="27">
          <cell r="F27">
            <v>6300</v>
          </cell>
        </row>
        <row r="28">
          <cell r="F28">
            <v>39636</v>
          </cell>
          <cell r="H28">
            <v>13212</v>
          </cell>
        </row>
        <row r="29">
          <cell r="F29">
            <v>22652</v>
          </cell>
        </row>
        <row r="31">
          <cell r="F31">
            <v>7020</v>
          </cell>
        </row>
        <row r="32">
          <cell r="F32">
            <v>48606</v>
          </cell>
          <cell r="H32">
            <v>16202</v>
          </cell>
        </row>
        <row r="33">
          <cell r="F33">
            <v>70300</v>
          </cell>
        </row>
        <row r="34">
          <cell r="F34">
            <v>124800</v>
          </cell>
        </row>
        <row r="36">
          <cell r="F36">
            <v>23040</v>
          </cell>
          <cell r="H36">
            <v>7680</v>
          </cell>
        </row>
        <row r="37">
          <cell r="F37">
            <v>24780</v>
          </cell>
          <cell r="H37">
            <v>8260</v>
          </cell>
        </row>
        <row r="38">
          <cell r="F38">
            <v>77600</v>
          </cell>
          <cell r="H38">
            <v>38800</v>
          </cell>
        </row>
        <row r="39">
          <cell r="F39">
            <v>169920</v>
          </cell>
          <cell r="H39">
            <v>84960</v>
          </cell>
        </row>
        <row r="40">
          <cell r="F40">
            <v>42900</v>
          </cell>
        </row>
        <row r="41">
          <cell r="F41">
            <v>11200</v>
          </cell>
        </row>
        <row r="42">
          <cell r="F42">
            <v>40572</v>
          </cell>
        </row>
        <row r="43">
          <cell r="F43">
            <v>31520</v>
          </cell>
        </row>
        <row r="44">
          <cell r="F44">
            <v>7730</v>
          </cell>
        </row>
        <row r="45">
          <cell r="F45">
            <v>22800</v>
          </cell>
        </row>
        <row r="46">
          <cell r="F46">
            <v>1668084</v>
          </cell>
          <cell r="H46">
            <v>606576</v>
          </cell>
        </row>
        <row r="47">
          <cell r="F47">
            <v>36400</v>
          </cell>
        </row>
        <row r="48">
          <cell r="F48">
            <v>9600</v>
          </cell>
        </row>
        <row r="49">
          <cell r="F49">
            <v>11040</v>
          </cell>
        </row>
        <row r="50">
          <cell r="F50">
            <v>11040</v>
          </cell>
        </row>
        <row r="51">
          <cell r="F51">
            <v>236588</v>
          </cell>
          <cell r="H51">
            <v>86032</v>
          </cell>
        </row>
        <row r="52">
          <cell r="F52">
            <v>19336</v>
          </cell>
        </row>
        <row r="54">
          <cell r="F54">
            <v>40400</v>
          </cell>
        </row>
        <row r="55">
          <cell r="F55">
            <v>16800</v>
          </cell>
          <cell r="H55">
            <v>8400</v>
          </cell>
        </row>
        <row r="56">
          <cell r="F56">
            <v>12480</v>
          </cell>
        </row>
        <row r="57">
          <cell r="F57">
            <v>38400</v>
          </cell>
        </row>
        <row r="58">
          <cell r="F58">
            <v>120920</v>
          </cell>
        </row>
        <row r="59">
          <cell r="F59">
            <v>244152</v>
          </cell>
          <cell r="H59">
            <v>61038</v>
          </cell>
        </row>
        <row r="60">
          <cell r="F60">
            <v>43200</v>
          </cell>
        </row>
        <row r="61">
          <cell r="F61">
            <v>11200</v>
          </cell>
        </row>
        <row r="62">
          <cell r="F62">
            <v>18000</v>
          </cell>
        </row>
        <row r="63">
          <cell r="F63">
            <v>3900</v>
          </cell>
        </row>
        <row r="64">
          <cell r="F64">
            <v>190944</v>
          </cell>
          <cell r="H64">
            <v>23868</v>
          </cell>
        </row>
        <row r="65">
          <cell r="F65">
            <v>17280</v>
          </cell>
        </row>
        <row r="66">
          <cell r="F66">
            <v>174720</v>
          </cell>
        </row>
        <row r="67">
          <cell r="F67">
            <v>27440</v>
          </cell>
        </row>
        <row r="68">
          <cell r="F68">
            <v>92820</v>
          </cell>
        </row>
        <row r="70">
          <cell r="F70">
            <v>100980</v>
          </cell>
        </row>
        <row r="71">
          <cell r="F71">
            <v>357360</v>
          </cell>
        </row>
        <row r="72">
          <cell r="F72">
            <v>68960</v>
          </cell>
        </row>
        <row r="73">
          <cell r="F73">
            <v>55200</v>
          </cell>
        </row>
        <row r="74">
          <cell r="F74">
            <v>25200</v>
          </cell>
        </row>
        <row r="75">
          <cell r="F75">
            <v>15712</v>
          </cell>
        </row>
        <row r="76">
          <cell r="F76">
            <v>20160</v>
          </cell>
        </row>
        <row r="77">
          <cell r="F77">
            <v>82936</v>
          </cell>
        </row>
        <row r="78">
          <cell r="F78">
            <v>32972</v>
          </cell>
        </row>
        <row r="79">
          <cell r="F79">
            <v>9600</v>
          </cell>
        </row>
        <row r="80">
          <cell r="F80">
            <v>51728</v>
          </cell>
        </row>
        <row r="81">
          <cell r="F81">
            <v>60708</v>
          </cell>
        </row>
        <row r="82">
          <cell r="F82">
            <v>18000</v>
          </cell>
        </row>
        <row r="83">
          <cell r="F83">
            <v>4160</v>
          </cell>
        </row>
        <row r="86">
          <cell r="F86">
            <v>113300</v>
          </cell>
        </row>
        <row r="87">
          <cell r="F87">
            <v>54340</v>
          </cell>
        </row>
        <row r="88">
          <cell r="F88">
            <v>24960</v>
          </cell>
        </row>
        <row r="89">
          <cell r="F89">
            <v>47600</v>
          </cell>
        </row>
        <row r="91">
          <cell r="F91">
            <v>15200</v>
          </cell>
        </row>
        <row r="92">
          <cell r="F92">
            <v>34648</v>
          </cell>
        </row>
        <row r="93">
          <cell r="F93">
            <v>7020</v>
          </cell>
        </row>
        <row r="94">
          <cell r="F94">
            <v>24800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29">
      <selection activeCell="F33" sqref="F33"/>
    </sheetView>
  </sheetViews>
  <sheetFormatPr defaultColWidth="14.140625" defaultRowHeight="15"/>
  <cols>
    <col min="1" max="1" width="5.421875" style="1" customWidth="1"/>
    <col min="2" max="2" width="35.8515625" style="2" customWidth="1"/>
    <col min="3" max="3" width="10.8515625" style="2" customWidth="1"/>
    <col min="4" max="4" width="11.421875" style="1" customWidth="1"/>
    <col min="5" max="5" width="13.28125" style="1" customWidth="1"/>
    <col min="6" max="6" width="15.421875" style="3" customWidth="1"/>
    <col min="7" max="7" width="9.140625" style="1" customWidth="1"/>
    <col min="8" max="8" width="11.7109375" style="1" bestFit="1" customWidth="1"/>
    <col min="9" max="251" width="9.140625" style="1" customWidth="1"/>
    <col min="252" max="252" width="5.421875" style="1" customWidth="1"/>
    <col min="253" max="253" width="40.8515625" style="1" customWidth="1"/>
    <col min="254" max="254" width="11.421875" style="1" customWidth="1"/>
    <col min="255" max="255" width="11.28125" style="1" customWidth="1"/>
    <col min="256" max="16384" width="14.140625" style="1" customWidth="1"/>
  </cols>
  <sheetData>
    <row r="1" ht="12.75">
      <c r="A1" s="1" t="s">
        <v>46</v>
      </c>
    </row>
    <row r="2" spans="1:4" s="4" customFormat="1" ht="12.75">
      <c r="A2" s="20"/>
      <c r="B2" s="2"/>
      <c r="C2" s="2"/>
      <c r="D2" s="3" t="s">
        <v>0</v>
      </c>
    </row>
    <row r="3" spans="1:4" s="4" customFormat="1" ht="12.75">
      <c r="A3" s="14"/>
      <c r="B3" s="2"/>
      <c r="C3" s="2"/>
      <c r="D3" s="1" t="s">
        <v>1</v>
      </c>
    </row>
    <row r="4" spans="1:4" s="4" customFormat="1" ht="12.75">
      <c r="A4" s="14"/>
      <c r="B4" s="2"/>
      <c r="C4" s="2"/>
      <c r="D4" s="1" t="s">
        <v>2</v>
      </c>
    </row>
    <row r="5" spans="1:4" s="4" customFormat="1" ht="12.75">
      <c r="A5" s="1"/>
      <c r="B5" s="2"/>
      <c r="C5" s="2"/>
      <c r="D5" s="1" t="s">
        <v>3</v>
      </c>
    </row>
    <row r="6" spans="1:4" s="4" customFormat="1" ht="12.75">
      <c r="A6" s="1"/>
      <c r="B6" s="2"/>
      <c r="C6" s="2"/>
      <c r="D6" s="1" t="s">
        <v>4</v>
      </c>
    </row>
    <row r="7" spans="1:4" s="4" customFormat="1" ht="12.75">
      <c r="A7" s="1"/>
      <c r="B7" s="2"/>
      <c r="C7" s="2"/>
      <c r="D7" s="1"/>
    </row>
    <row r="8" spans="1:4" s="4" customFormat="1" ht="12.75">
      <c r="A8" s="14"/>
      <c r="B8" s="2"/>
      <c r="C8" s="2"/>
      <c r="D8" s="1" t="s">
        <v>21</v>
      </c>
    </row>
    <row r="9" spans="1:4" s="4" customFormat="1" ht="12.75">
      <c r="A9" s="1"/>
      <c r="B9" s="2"/>
      <c r="C9" s="2"/>
      <c r="D9" s="1"/>
    </row>
    <row r="10" spans="1:4" s="4" customFormat="1" ht="12.75">
      <c r="A10" s="21"/>
      <c r="B10" s="2"/>
      <c r="C10" s="2"/>
      <c r="D10" s="1" t="s">
        <v>22</v>
      </c>
    </row>
    <row r="13" spans="1:6" ht="18" customHeight="1">
      <c r="A13" s="34" t="s">
        <v>8</v>
      </c>
      <c r="B13" s="34"/>
      <c r="C13" s="34"/>
      <c r="D13" s="34"/>
      <c r="E13" s="34"/>
      <c r="F13" s="34"/>
    </row>
    <row r="14" ht="12.75">
      <c r="A14" s="5" t="s">
        <v>44</v>
      </c>
    </row>
    <row r="15" spans="1:3" ht="12.75">
      <c r="A15" s="5"/>
      <c r="B15" s="5" t="s">
        <v>45</v>
      </c>
      <c r="C15" s="5"/>
    </row>
    <row r="16" spans="2:3" ht="12.75">
      <c r="B16" s="5"/>
      <c r="C16" s="5"/>
    </row>
    <row r="17" spans="1:6" s="2" customFormat="1" ht="25.5" customHeight="1">
      <c r="A17" s="35" t="s">
        <v>5</v>
      </c>
      <c r="B17" s="35" t="s">
        <v>6</v>
      </c>
      <c r="C17" s="35" t="s">
        <v>9</v>
      </c>
      <c r="D17" s="35" t="s">
        <v>10</v>
      </c>
      <c r="E17" s="35" t="s">
        <v>16</v>
      </c>
      <c r="F17" s="35" t="s">
        <v>17</v>
      </c>
    </row>
    <row r="18" spans="1:6" s="2" customFormat="1" ht="12.75">
      <c r="A18" s="36"/>
      <c r="B18" s="36"/>
      <c r="C18" s="36"/>
      <c r="D18" s="36"/>
      <c r="E18" s="36"/>
      <c r="F18" s="36"/>
    </row>
    <row r="19" spans="1:6" s="14" customFormat="1" ht="25.5" customHeight="1">
      <c r="A19" s="41">
        <v>1</v>
      </c>
      <c r="B19" s="37" t="s">
        <v>26</v>
      </c>
      <c r="C19" s="9" t="s">
        <v>11</v>
      </c>
      <c r="D19" s="22">
        <f>'[1]Лист1'!$H$46+'[1]Лист1'!$H$51</f>
        <v>692608</v>
      </c>
      <c r="E19" s="16" t="s">
        <v>23</v>
      </c>
      <c r="F19" s="29">
        <f>D19*40</f>
        <v>27704320</v>
      </c>
    </row>
    <row r="20" spans="1:8" s="14" customFormat="1" ht="12.75">
      <c r="A20" s="42"/>
      <c r="B20" s="38"/>
      <c r="C20" s="9" t="s">
        <v>11</v>
      </c>
      <c r="D20" s="22">
        <f>'[1]Лист1'!$H$19+'[1]Лист1'!$H$22+'[1]Лист1'!$H$25+'[1]Лист1'!$H$26+'[1]Лист1'!$H$28+'[1]Лист1'!$H$32+'[1]Лист1'!$H$36+'[1]Лист1'!$H$37+'[1]Лист1'!$H$38+'[1]Лист1'!$H$39+'[1]Лист1'!$H$55+'[1]Лист1'!$H$59+'[1]Лист1'!$H$64</f>
        <v>367750</v>
      </c>
      <c r="E20" s="16" t="s">
        <v>15</v>
      </c>
      <c r="F20" s="29">
        <f>D20*10</f>
        <v>3677500</v>
      </c>
      <c r="H20" s="23"/>
    </row>
    <row r="21" spans="1:6" s="14" customFormat="1" ht="12.75">
      <c r="A21" s="19"/>
      <c r="B21" s="18"/>
      <c r="C21" s="9"/>
      <c r="D21" s="22"/>
      <c r="E21" s="16"/>
      <c r="F21" s="29"/>
    </row>
    <row r="22" spans="1:6" s="14" customFormat="1" ht="25.5" customHeight="1">
      <c r="A22" s="41">
        <v>2</v>
      </c>
      <c r="B22" s="37" t="s">
        <v>24</v>
      </c>
      <c r="C22" s="9" t="s">
        <v>11</v>
      </c>
      <c r="D22" s="22">
        <f>'[1]Лист1'!$F$46+'[1]Лист1'!$F$51+'[1]Лист1'!$F$70</f>
        <v>2005652</v>
      </c>
      <c r="E22" s="16" t="s">
        <v>27</v>
      </c>
      <c r="F22" s="29">
        <f>D22*165</f>
        <v>330932580</v>
      </c>
    </row>
    <row r="23" spans="1:6" s="14" customFormat="1" ht="25.5" customHeight="1">
      <c r="A23" s="42"/>
      <c r="B23" s="38"/>
      <c r="C23" s="9" t="s">
        <v>11</v>
      </c>
      <c r="D23" s="22">
        <f>'[1]Лист1'!$F$57+'[1]Лист1'!$F$64+'[1]Лист1'!$F$71</f>
        <v>586704</v>
      </c>
      <c r="E23" s="16" t="s">
        <v>28</v>
      </c>
      <c r="F23" s="29">
        <f>D23*120</f>
        <v>70404480</v>
      </c>
    </row>
    <row r="24" spans="1:6" s="14" customFormat="1" ht="25.5" customHeight="1">
      <c r="A24" s="42"/>
      <c r="B24" s="38"/>
      <c r="C24" s="9" t="s">
        <v>11</v>
      </c>
      <c r="D24" s="22">
        <f>'[1]Лист1'!$F$22+'[1]Лист1'!$F$59</f>
        <v>300280</v>
      </c>
      <c r="E24" s="16" t="s">
        <v>29</v>
      </c>
      <c r="F24" s="29">
        <f>D24*60</f>
        <v>18016800</v>
      </c>
    </row>
    <row r="25" spans="1:6" s="14" customFormat="1" ht="25.5" customHeight="1">
      <c r="A25" s="42"/>
      <c r="B25" s="38"/>
      <c r="C25" s="9" t="s">
        <v>11</v>
      </c>
      <c r="D25" s="22">
        <f>'[1]Лист1'!$F$19+'[1]Лист1'!$F$20+'[1]Лист1'!$F$21+'[1]Лист1'!$F$23+'[1]Лист1'!$F$25+'[1]Лист1'!$F$26+'[1]Лист1'!$F$28+'[1]Лист1'!$F$31+'[1]Лист1'!$F$32+'[1]Лист1'!$F$36+'[1]Лист1'!$F$37</f>
        <v>590010</v>
      </c>
      <c r="E25" s="16" t="s">
        <v>30</v>
      </c>
      <c r="F25" s="29">
        <f>D25*45</f>
        <v>26550450</v>
      </c>
    </row>
    <row r="26" spans="1:6" s="14" customFormat="1" ht="12.75">
      <c r="A26" s="39"/>
      <c r="B26" s="39"/>
      <c r="C26" s="9" t="s">
        <v>11</v>
      </c>
      <c r="D26" s="22">
        <f>'[1]Лист1'!$F$24+'[1]Лист1'!$F$27+'[1]Лист1'!$F$29+'[1]Лист1'!$F$33+'[1]Лист1'!$F$34+'[1]Лист1'!$F$38+'[1]Лист1'!$F$39+'[1]Лист1'!$F$40+'[1]Лист1'!$F$41+'[1]Лист1'!$F$42+'[1]Лист1'!$F$43+'[1]Лист1'!$F$45+'[1]Лист1'!$F$47+'[1]Лист1'!$F$48+'[1]Лист1'!$F$49+'[1]Лист1'!$F$50+'[1]Лист1'!$F$52+'[1]Лист1'!$F$54+'[1]Лист1'!$F$55+'[1]Лист1'!$F$56+'[1]Лист1'!$F$58+'[1]Лист1'!$F$60+'[1]Лист1'!$F$61+'[1]Лист1'!$F$62+'[1]Лист1'!$F$63+'[1]Лист1'!$F$65+'[1]Лист1'!$F$66+'[1]Лист1'!$F$67+'[1]Лист1'!$F$68+'[1]Лист1'!$F$72+'[1]Лист1'!$F$73+'[1]Лист1'!$F$74+'[1]Лист1'!$F$75+'[1]Лист1'!$F$76+'[1]Лист1'!$F$77+'[1]Лист1'!$F$78+'[1]Лист1'!$F$79+'[1]Лист1'!$F$80+'[1]Лист1'!$F$81+'[1]Лист1'!$F$82+'[1]Лист1'!$F$83+'[1]Лист1'!$F$86+'[1]Лист1'!$F$87+'[1]Лист1'!$F$88+'[1]Лист1'!$F$89+'[1]Лист1'!$F$91+'[1]Лист1'!$F$92+'[1]Лист1'!$F$93+'[1]Лист1'!$F$94</f>
        <v>2146944</v>
      </c>
      <c r="E26" s="16" t="s">
        <v>31</v>
      </c>
      <c r="F26" s="29">
        <f>D26*30</f>
        <v>64408320</v>
      </c>
    </row>
    <row r="27" spans="1:8" s="14" customFormat="1" ht="12.75">
      <c r="A27" s="40"/>
      <c r="B27" s="40"/>
      <c r="C27" s="9" t="s">
        <v>11</v>
      </c>
      <c r="D27" s="22">
        <f>'[1]Лист1'!$F$44</f>
        <v>7730</v>
      </c>
      <c r="E27" s="16" t="s">
        <v>32</v>
      </c>
      <c r="F27" s="29">
        <f>D27*15</f>
        <v>115950</v>
      </c>
      <c r="H27" s="23">
        <f>(D22+D23+D24+D25+D26+D27)*7.5/10000</f>
        <v>4227.99</v>
      </c>
    </row>
    <row r="28" spans="1:6" s="10" customFormat="1" ht="25.5">
      <c r="A28" s="9">
        <v>3</v>
      </c>
      <c r="B28" s="12" t="s">
        <v>18</v>
      </c>
      <c r="C28" s="12" t="s">
        <v>12</v>
      </c>
      <c r="D28" s="27">
        <v>68.054</v>
      </c>
      <c r="E28" s="13" t="s">
        <v>13</v>
      </c>
      <c r="F28" s="30">
        <f>D28</f>
        <v>68.054</v>
      </c>
    </row>
    <row r="29" spans="1:6" s="14" customFormat="1" ht="25.5">
      <c r="A29" s="11">
        <v>4</v>
      </c>
      <c r="B29" s="12" t="s">
        <v>14</v>
      </c>
      <c r="C29" s="12" t="s">
        <v>11</v>
      </c>
      <c r="D29" s="22">
        <v>460500</v>
      </c>
      <c r="E29" s="13" t="s">
        <v>13</v>
      </c>
      <c r="F29" s="29">
        <f>D29</f>
        <v>460500</v>
      </c>
    </row>
    <row r="30" spans="1:6" s="14" customFormat="1" ht="25.5">
      <c r="A30" s="11">
        <v>5</v>
      </c>
      <c r="B30" s="12" t="s">
        <v>19</v>
      </c>
      <c r="C30" s="12" t="s">
        <v>12</v>
      </c>
      <c r="D30" s="22">
        <v>55.509</v>
      </c>
      <c r="E30" s="17">
        <v>2</v>
      </c>
      <c r="F30" s="29">
        <f>D30*E30</f>
        <v>111.018</v>
      </c>
    </row>
    <row r="31" spans="1:6" s="14" customFormat="1" ht="38.25">
      <c r="A31" s="11">
        <v>6</v>
      </c>
      <c r="B31" s="15" t="s">
        <v>20</v>
      </c>
      <c r="C31" s="15" t="s">
        <v>12</v>
      </c>
      <c r="D31" s="22">
        <v>55.509</v>
      </c>
      <c r="E31" s="17">
        <v>4</v>
      </c>
      <c r="F31" s="29">
        <f>D31*E31</f>
        <v>222.036</v>
      </c>
    </row>
    <row r="32" spans="1:6" ht="25.5">
      <c r="A32" s="24" t="s">
        <v>33</v>
      </c>
      <c r="B32" s="25" t="s">
        <v>34</v>
      </c>
      <c r="C32" s="25" t="s">
        <v>35</v>
      </c>
      <c r="D32" s="28">
        <v>4000</v>
      </c>
      <c r="E32" s="13" t="s">
        <v>13</v>
      </c>
      <c r="F32" s="31">
        <f>D32</f>
        <v>4000</v>
      </c>
    </row>
    <row r="33" spans="1:6" ht="25.5">
      <c r="A33" s="24" t="s">
        <v>43</v>
      </c>
      <c r="B33" s="25" t="s">
        <v>36</v>
      </c>
      <c r="C33" s="25" t="s">
        <v>37</v>
      </c>
      <c r="D33" s="43">
        <v>2619.453</v>
      </c>
      <c r="E33" s="13" t="s">
        <v>13</v>
      </c>
      <c r="F33" s="43">
        <v>2619.453</v>
      </c>
    </row>
    <row r="34" spans="1:6" ht="25.5">
      <c r="A34" s="24" t="s">
        <v>38</v>
      </c>
      <c r="B34" s="25" t="s">
        <v>39</v>
      </c>
      <c r="C34" s="25" t="s">
        <v>40</v>
      </c>
      <c r="D34" s="28">
        <v>97</v>
      </c>
      <c r="E34" s="13" t="s">
        <v>13</v>
      </c>
      <c r="F34" s="31">
        <f>D34</f>
        <v>97</v>
      </c>
    </row>
    <row r="35" spans="1:6" ht="38.25">
      <c r="A35" s="24" t="s">
        <v>41</v>
      </c>
      <c r="B35" s="25" t="s">
        <v>42</v>
      </c>
      <c r="C35" s="25" t="s">
        <v>37</v>
      </c>
      <c r="D35" s="28">
        <v>1500</v>
      </c>
      <c r="E35" s="13" t="s">
        <v>13</v>
      </c>
      <c r="F35" s="31">
        <f>D35</f>
        <v>1500</v>
      </c>
    </row>
    <row r="36" ht="12.75">
      <c r="E36" s="26"/>
    </row>
    <row r="37" ht="12.75">
      <c r="E37" s="26"/>
    </row>
    <row r="39" spans="2:6" ht="25.5">
      <c r="B39" s="6" t="s">
        <v>7</v>
      </c>
      <c r="C39" s="6"/>
      <c r="D39" s="7" t="s">
        <v>25</v>
      </c>
      <c r="E39" s="8"/>
      <c r="F39" s="8"/>
    </row>
    <row r="40" spans="2:5" ht="12.75" customHeight="1">
      <c r="B40" s="32"/>
      <c r="C40" s="32"/>
      <c r="D40" s="32"/>
      <c r="E40" s="7"/>
    </row>
    <row r="41" spans="2:5" ht="12.75">
      <c r="B41" s="33"/>
      <c r="C41" s="33"/>
      <c r="D41" s="33"/>
      <c r="E41" s="7"/>
    </row>
  </sheetData>
  <sheetProtection/>
  <mergeCells count="13">
    <mergeCell ref="A19:A20"/>
    <mergeCell ref="A22:A27"/>
    <mergeCell ref="C17:C18"/>
    <mergeCell ref="B40:D40"/>
    <mergeCell ref="B41:D41"/>
    <mergeCell ref="A13:F13"/>
    <mergeCell ref="F17:F18"/>
    <mergeCell ref="B19:B20"/>
    <mergeCell ref="A17:A18"/>
    <mergeCell ref="B17:B18"/>
    <mergeCell ref="D17:D18"/>
    <mergeCell ref="E17:E18"/>
    <mergeCell ref="B22:B27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Ращевская</dc:creator>
  <cp:keywords/>
  <dc:description/>
  <cp:lastModifiedBy>levykina</cp:lastModifiedBy>
  <cp:lastPrinted>2013-03-06T03:54:48Z</cp:lastPrinted>
  <dcterms:created xsi:type="dcterms:W3CDTF">2012-02-24T04:10:03Z</dcterms:created>
  <dcterms:modified xsi:type="dcterms:W3CDTF">2013-03-26T10:22:37Z</dcterms:modified>
  <cp:category/>
  <cp:version/>
  <cp:contentType/>
  <cp:contentStatus/>
</cp:coreProperties>
</file>