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<sst xmlns="http://schemas.openxmlformats.org/spreadsheetml/2006/main" count="47" uniqueCount="31">
  <si>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м2</t>
  </si>
  <si>
    <t>Площадь убираемых участков в зимний период</t>
  </si>
  <si>
    <t>Период</t>
  </si>
  <si>
    <t>Август</t>
  </si>
  <si>
    <t>Сентябрь</t>
  </si>
  <si>
    <t>Октябрь</t>
  </si>
  <si>
    <t>Декабрь</t>
  </si>
  <si>
    <t>зим.</t>
  </si>
  <si>
    <t>лет.</t>
  </si>
  <si>
    <t>Убираемая площадь</t>
  </si>
  <si>
    <t>ИТОГО:</t>
  </si>
  <si>
    <t>Общая стоимость затрат, руб.</t>
  </si>
  <si>
    <t>Январь</t>
  </si>
  <si>
    <t>Февраль</t>
  </si>
  <si>
    <t>Апрель</t>
  </si>
  <si>
    <t>Май</t>
  </si>
  <si>
    <t>Июнь</t>
  </si>
  <si>
    <t>Июль</t>
  </si>
  <si>
    <t>Стоимость уборки 1м2, руб. (с НДС)</t>
  </si>
  <si>
    <t>ИТОГО смета расходов составляет:</t>
  </si>
  <si>
    <t xml:space="preserve"> </t>
  </si>
  <si>
    <t xml:space="preserve">Ноябрь (с 01.11.2012 по 15.11.2012) </t>
  </si>
  <si>
    <t xml:space="preserve">ОБЩАЯ СМЕТА РАСХОДОВ </t>
  </si>
  <si>
    <t xml:space="preserve">    с использование автотранспорта в 2013 году</t>
  </si>
  <si>
    <t>Общая площадь убираемых участков (Приложение №1)</t>
  </si>
  <si>
    <t xml:space="preserve">Март </t>
  </si>
  <si>
    <t>Площадь убираемых участков в зимний период ( 10 раз в мес.)</t>
  </si>
  <si>
    <t>Убираемая площадь периодичностью 10 раз в месяц</t>
  </si>
  <si>
    <t>1. Ручная уборка остановочных павильонов и тротуаров (Приложение № 4)</t>
  </si>
  <si>
    <t xml:space="preserve">Ноябрь (с 15.11.2013 по 30.11.2013) </t>
  </si>
  <si>
    <t>Приложение №2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</si>
</sst>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vertical="top"/>
    </xf>
    <xf numFmtId="2" fontId="20" fillId="0" borderId="10" xfId="0" applyNumberFormat="1" applyFont="1" applyBorder="1" applyAlignment="1">
      <alignment vertical="top"/>
    </xf>
    <xf numFmtId="0" fontId="20" fillId="0" borderId="0" xfId="0" applyFont="1" applyAlignment="1">
      <alignment vertical="top"/>
    </xf>
    <xf numFmtId="0" fontId="21" fillId="0" borderId="10" xfId="0" applyFont="1" applyBorder="1" applyAlignment="1">
      <alignment vertical="top"/>
    </xf>
    <xf numFmtId="2" fontId="21" fillId="0" borderId="10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1" fontId="2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2" fontId="21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 vertical="top"/>
    </xf>
    <xf numFmtId="0" fontId="20" fillId="24" borderId="10" xfId="0" applyFont="1" applyFill="1" applyBorder="1" applyAlignment="1">
      <alignment vertical="top" wrapText="1"/>
    </xf>
    <xf numFmtId="0" fontId="20" fillId="24" borderId="10" xfId="0" applyFont="1" applyFill="1" applyBorder="1" applyAlignment="1">
      <alignment vertical="top"/>
    </xf>
    <xf numFmtId="2" fontId="20" fillId="24" borderId="10" xfId="0" applyNumberFormat="1" applyFont="1" applyFill="1" applyBorder="1" applyAlignment="1">
      <alignment vertical="top"/>
    </xf>
    <xf numFmtId="0" fontId="20" fillId="24" borderId="0" xfId="0" applyFont="1" applyFill="1" applyAlignment="1">
      <alignment vertical="top"/>
    </xf>
    <xf numFmtId="4" fontId="21" fillId="0" borderId="0" xfId="0" applyNumberFormat="1" applyFont="1" applyAlignment="1">
      <alignment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130" zoomScaleNormal="130" zoomScalePageLayoutView="0" workbookViewId="0" topLeftCell="A19">
      <selection activeCell="D44" sqref="D44"/>
    </sheetView>
  </sheetViews>
  <sheetFormatPr defaultColWidth="9.140625" defaultRowHeight="15"/>
  <cols>
    <col min="1" max="1" width="13.00390625" style="4" customWidth="1"/>
    <col min="2" max="2" width="7.8515625" style="4" customWidth="1"/>
    <col min="3" max="3" width="11.7109375" style="4" customWidth="1"/>
    <col min="4" max="4" width="12.140625" style="4" customWidth="1"/>
    <col min="5" max="5" width="15.57421875" style="4" customWidth="1"/>
    <col min="6" max="6" width="12.7109375" style="4" customWidth="1"/>
    <col min="7" max="7" width="9.8515625" style="4" customWidth="1"/>
    <col min="8" max="8" width="10.28125" style="4" customWidth="1"/>
    <col min="9" max="16384" width="9.140625" style="4" customWidth="1"/>
  </cols>
  <sheetData>
    <row r="1" ht="12.75">
      <c r="G1" s="22" t="s">
        <v>30</v>
      </c>
    </row>
    <row r="2" spans="1:7" ht="12.75">
      <c r="A2" s="3"/>
      <c r="D2" s="1"/>
      <c r="E2" s="1"/>
      <c r="G2" s="22"/>
    </row>
    <row r="3" spans="4:5" ht="12.75">
      <c r="D3" s="2"/>
      <c r="E3" s="2"/>
    </row>
    <row r="4" spans="4:5" ht="12.75">
      <c r="D4" s="2"/>
      <c r="E4" s="2"/>
    </row>
    <row r="5" spans="4:5" ht="12.75">
      <c r="D5" s="2"/>
      <c r="E5" s="2"/>
    </row>
    <row r="6" spans="4:5" ht="12.75">
      <c r="D6" s="2"/>
      <c r="E6" s="2"/>
    </row>
    <row r="7" spans="4:5" ht="12.75">
      <c r="D7" s="2"/>
      <c r="E7" s="2"/>
    </row>
    <row r="8" spans="4:5" ht="12.75">
      <c r="D8" s="2"/>
      <c r="E8" s="2"/>
    </row>
    <row r="11" ht="12.75">
      <c r="C11" s="5" t="s">
        <v>22</v>
      </c>
    </row>
    <row r="12" spans="2:4" ht="12.75">
      <c r="B12" s="5"/>
      <c r="C12" s="5"/>
      <c r="D12" s="4" t="s">
        <v>20</v>
      </c>
    </row>
    <row r="13" s="6" customFormat="1" ht="13.5">
      <c r="A13" s="6" t="s">
        <v>28</v>
      </c>
    </row>
    <row r="14" s="6" customFormat="1" ht="13.5">
      <c r="A14" s="6" t="s">
        <v>23</v>
      </c>
    </row>
    <row r="16" spans="1:6" ht="12.75">
      <c r="A16" s="4" t="s">
        <v>24</v>
      </c>
      <c r="E16" s="4">
        <f>E17+E18</f>
        <v>63782.5</v>
      </c>
      <c r="F16" s="4" t="s">
        <v>0</v>
      </c>
    </row>
    <row r="17" spans="1:6" ht="12.75">
      <c r="A17" s="4" t="s">
        <v>1</v>
      </c>
      <c r="E17" s="4">
        <f>4803+3801+4550+3205+10680</f>
        <v>27039</v>
      </c>
      <c r="F17" s="4" t="s">
        <v>0</v>
      </c>
    </row>
    <row r="18" spans="1:6" ht="12.75">
      <c r="A18" s="4" t="s">
        <v>26</v>
      </c>
      <c r="E18" s="4">
        <f>2712+2450+1450+6864+1870+1080+1264+450+4908+3720.5+6500+1200+675+1600</f>
        <v>36743.5</v>
      </c>
      <c r="F18" s="4" t="s">
        <v>0</v>
      </c>
    </row>
    <row r="19" spans="1:8" s="8" customFormat="1" ht="84.75" customHeight="1">
      <c r="A19" s="7"/>
      <c r="B19" s="7" t="s">
        <v>2</v>
      </c>
      <c r="C19" s="7" t="s">
        <v>9</v>
      </c>
      <c r="D19" s="7" t="s">
        <v>18</v>
      </c>
      <c r="E19" s="7" t="s">
        <v>11</v>
      </c>
      <c r="F19" s="7" t="s">
        <v>27</v>
      </c>
      <c r="G19" s="7" t="s">
        <v>18</v>
      </c>
      <c r="H19" s="7" t="s">
        <v>11</v>
      </c>
    </row>
    <row r="20" spans="1:8" s="12" customFormat="1" ht="12.75">
      <c r="A20" s="9" t="s">
        <v>12</v>
      </c>
      <c r="B20" s="10" t="s">
        <v>7</v>
      </c>
      <c r="C20" s="11">
        <f>E17</f>
        <v>27039</v>
      </c>
      <c r="D20" s="11">
        <f>17/22*4.99</f>
        <v>3.855909090909091</v>
      </c>
      <c r="E20" s="11">
        <f>C20*D20</f>
        <v>104259.9259090909</v>
      </c>
      <c r="F20" s="11">
        <f>E18</f>
        <v>36743.5</v>
      </c>
      <c r="G20" s="11">
        <f>10/22*4.99</f>
        <v>2.268181818181818</v>
      </c>
      <c r="H20" s="11">
        <f>F20*G20</f>
        <v>83340.93863636363</v>
      </c>
    </row>
    <row r="21" spans="1:8" s="12" customFormat="1" ht="12.75">
      <c r="A21" s="9" t="s">
        <v>13</v>
      </c>
      <c r="B21" s="10" t="s">
        <v>7</v>
      </c>
      <c r="C21" s="11">
        <f>C20</f>
        <v>27039</v>
      </c>
      <c r="D21" s="11">
        <f>20/22*4.99</f>
        <v>4.536363636363636</v>
      </c>
      <c r="E21" s="11">
        <f aca="true" t="shared" si="0" ref="E21:E33">C21*D21</f>
        <v>122658.73636363636</v>
      </c>
      <c r="F21" s="11">
        <f>F20</f>
        <v>36743.5</v>
      </c>
      <c r="G21" s="11">
        <f>10/22*4.99</f>
        <v>2.268181818181818</v>
      </c>
      <c r="H21" s="11">
        <f aca="true" t="shared" si="1" ref="H21:H33">F21*G21</f>
        <v>83340.93863636363</v>
      </c>
    </row>
    <row r="22" spans="1:8" s="12" customFormat="1" ht="12.75">
      <c r="A22" s="9" t="s">
        <v>25</v>
      </c>
      <c r="B22" s="10" t="s">
        <v>7</v>
      </c>
      <c r="C22" s="11">
        <f>C20</f>
        <v>27039</v>
      </c>
      <c r="D22" s="11">
        <f>20/22*4.99</f>
        <v>4.536363636363636</v>
      </c>
      <c r="E22" s="11">
        <f t="shared" si="0"/>
        <v>122658.73636363636</v>
      </c>
      <c r="F22" s="11">
        <f>F20</f>
        <v>36743.5</v>
      </c>
      <c r="G22" s="11">
        <f>10/22*4.99</f>
        <v>2.268181818181818</v>
      </c>
      <c r="H22" s="11">
        <f t="shared" si="1"/>
        <v>83340.93863636363</v>
      </c>
    </row>
    <row r="23" spans="1:8" s="26" customFormat="1" ht="12.75" hidden="1">
      <c r="A23" s="23"/>
      <c r="B23" s="24" t="s">
        <v>8</v>
      </c>
      <c r="C23" s="25" t="e">
        <f>#REF!</f>
        <v>#REF!</v>
      </c>
      <c r="D23" s="25">
        <f>11/27*3.21</f>
        <v>1.3077777777777777</v>
      </c>
      <c r="E23" s="25" t="e">
        <f t="shared" si="0"/>
        <v>#REF!</v>
      </c>
      <c r="F23" s="25" t="e">
        <f>#REF!</f>
        <v>#REF!</v>
      </c>
      <c r="G23" s="25">
        <f>11/27*3.21</f>
        <v>1.3077777777777777</v>
      </c>
      <c r="H23" s="25" t="e">
        <f t="shared" si="1"/>
        <v>#REF!</v>
      </c>
    </row>
    <row r="24" spans="1:8" s="12" customFormat="1" ht="12.75" hidden="1">
      <c r="A24" s="9" t="s">
        <v>14</v>
      </c>
      <c r="B24" s="10" t="s">
        <v>8</v>
      </c>
      <c r="C24" s="11" t="e">
        <f>C23</f>
        <v>#REF!</v>
      </c>
      <c r="D24" s="11" t="e">
        <f>#REF!</f>
        <v>#REF!</v>
      </c>
      <c r="E24" s="11" t="e">
        <f t="shared" si="0"/>
        <v>#REF!</v>
      </c>
      <c r="F24" s="11" t="e">
        <f>F23</f>
        <v>#REF!</v>
      </c>
      <c r="G24" s="11" t="e">
        <f>#REF!</f>
        <v>#REF!</v>
      </c>
      <c r="H24" s="11" t="e">
        <f t="shared" si="1"/>
        <v>#REF!</v>
      </c>
    </row>
    <row r="25" spans="1:8" s="12" customFormat="1" ht="12.75" hidden="1">
      <c r="A25" s="9" t="s">
        <v>15</v>
      </c>
      <c r="B25" s="10" t="s">
        <v>8</v>
      </c>
      <c r="C25" s="11" t="e">
        <f>C24</f>
        <v>#REF!</v>
      </c>
      <c r="D25" s="11" t="e">
        <f>18/22*#REF!</f>
        <v>#REF!</v>
      </c>
      <c r="E25" s="11" t="e">
        <f t="shared" si="0"/>
        <v>#REF!</v>
      </c>
      <c r="F25" s="11" t="e">
        <f>F24</f>
        <v>#REF!</v>
      </c>
      <c r="G25" s="11" t="e">
        <f>18/22*#REF!</f>
        <v>#REF!</v>
      </c>
      <c r="H25" s="11" t="e">
        <f t="shared" si="1"/>
        <v>#REF!</v>
      </c>
    </row>
    <row r="26" spans="1:8" s="12" customFormat="1" ht="12.75" hidden="1">
      <c r="A26" s="9" t="s">
        <v>16</v>
      </c>
      <c r="B26" s="10" t="s">
        <v>8</v>
      </c>
      <c r="C26" s="11" t="e">
        <f>C25</f>
        <v>#REF!</v>
      </c>
      <c r="D26" s="11" t="e">
        <f>19/22*#REF!</f>
        <v>#REF!</v>
      </c>
      <c r="E26" s="11" t="e">
        <f t="shared" si="0"/>
        <v>#REF!</v>
      </c>
      <c r="F26" s="11" t="e">
        <f>F25</f>
        <v>#REF!</v>
      </c>
      <c r="G26" s="11" t="e">
        <f>19/22*#REF!</f>
        <v>#REF!</v>
      </c>
      <c r="H26" s="11" t="e">
        <f t="shared" si="1"/>
        <v>#REF!</v>
      </c>
    </row>
    <row r="27" spans="1:8" s="12" customFormat="1" ht="12.75" hidden="1">
      <c r="A27" s="9" t="s">
        <v>17</v>
      </c>
      <c r="B27" s="10" t="s">
        <v>8</v>
      </c>
      <c r="C27" s="11" t="e">
        <f>C26</f>
        <v>#REF!</v>
      </c>
      <c r="D27" s="11" t="e">
        <f>23/22*#REF!</f>
        <v>#REF!</v>
      </c>
      <c r="E27" s="11" t="e">
        <f t="shared" si="0"/>
        <v>#REF!</v>
      </c>
      <c r="F27" s="11" t="e">
        <f>F26</f>
        <v>#REF!</v>
      </c>
      <c r="G27" s="11" t="e">
        <f>23/22*#REF!</f>
        <v>#REF!</v>
      </c>
      <c r="H27" s="11" t="e">
        <f t="shared" si="1"/>
        <v>#REF!</v>
      </c>
    </row>
    <row r="28" spans="1:8" s="12" customFormat="1" ht="12.75" hidden="1">
      <c r="A28" s="9" t="s">
        <v>3</v>
      </c>
      <c r="B28" s="10" t="s">
        <v>8</v>
      </c>
      <c r="C28" s="11" t="e">
        <f>C24</f>
        <v>#REF!</v>
      </c>
      <c r="D28" s="11" t="e">
        <f>#REF!</f>
        <v>#REF!</v>
      </c>
      <c r="E28" s="11" t="e">
        <f t="shared" si="0"/>
        <v>#REF!</v>
      </c>
      <c r="F28" s="11" t="e">
        <f>F24</f>
        <v>#REF!</v>
      </c>
      <c r="G28" s="11" t="e">
        <f>#REF!</f>
        <v>#REF!</v>
      </c>
      <c r="H28" s="11" t="e">
        <f t="shared" si="1"/>
        <v>#REF!</v>
      </c>
    </row>
    <row r="29" spans="1:8" s="12" customFormat="1" ht="12.75" hidden="1">
      <c r="A29" s="9" t="s">
        <v>4</v>
      </c>
      <c r="B29" s="10" t="s">
        <v>8</v>
      </c>
      <c r="C29" s="11" t="e">
        <f>C23</f>
        <v>#REF!</v>
      </c>
      <c r="D29" s="11" t="e">
        <f>21/22*#REF!</f>
        <v>#REF!</v>
      </c>
      <c r="E29" s="11" t="e">
        <f t="shared" si="0"/>
        <v>#REF!</v>
      </c>
      <c r="F29" s="11" t="e">
        <f>F23</f>
        <v>#REF!</v>
      </c>
      <c r="G29" s="11" t="e">
        <f>21/22*#REF!</f>
        <v>#REF!</v>
      </c>
      <c r="H29" s="11" t="e">
        <f t="shared" si="1"/>
        <v>#REF!</v>
      </c>
    </row>
    <row r="30" spans="1:8" s="12" customFormat="1" ht="12.75" hidden="1">
      <c r="A30" s="9" t="s">
        <v>5</v>
      </c>
      <c r="B30" s="10" t="s">
        <v>8</v>
      </c>
      <c r="C30" s="11" t="e">
        <f>C23</f>
        <v>#REF!</v>
      </c>
      <c r="D30" s="11" t="e">
        <f>23/22*#REF!</f>
        <v>#REF!</v>
      </c>
      <c r="E30" s="11" t="e">
        <f t="shared" si="0"/>
        <v>#REF!</v>
      </c>
      <c r="F30" s="11" t="e">
        <f>F23</f>
        <v>#REF!</v>
      </c>
      <c r="G30" s="11" t="e">
        <f>23/22*#REF!</f>
        <v>#REF!</v>
      </c>
      <c r="H30" s="11" t="e">
        <f t="shared" si="1"/>
        <v>#REF!</v>
      </c>
    </row>
    <row r="31" spans="1:8" s="12" customFormat="1" ht="40.5" customHeight="1" hidden="1">
      <c r="A31" s="9" t="s">
        <v>21</v>
      </c>
      <c r="B31" s="10" t="s">
        <v>8</v>
      </c>
      <c r="C31" s="11" t="e">
        <f>C24</f>
        <v>#REF!</v>
      </c>
      <c r="D31" s="11">
        <f>9/22*5.87</f>
        <v>2.4013636363636364</v>
      </c>
      <c r="E31" s="11" t="e">
        <f t="shared" si="0"/>
        <v>#REF!</v>
      </c>
      <c r="F31" s="11" t="e">
        <f>F24</f>
        <v>#REF!</v>
      </c>
      <c r="G31" s="11">
        <f>9/22*5.87</f>
        <v>2.4013636363636364</v>
      </c>
      <c r="H31" s="11" t="e">
        <f t="shared" si="1"/>
        <v>#REF!</v>
      </c>
    </row>
    <row r="32" spans="1:8" s="12" customFormat="1" ht="39.75" customHeight="1">
      <c r="A32" s="9" t="s">
        <v>29</v>
      </c>
      <c r="B32" s="10" t="s">
        <v>7</v>
      </c>
      <c r="C32" s="11">
        <f>C20</f>
        <v>27039</v>
      </c>
      <c r="D32" s="11">
        <f>11/22*4.99</f>
        <v>2.495</v>
      </c>
      <c r="E32" s="11">
        <f t="shared" si="0"/>
        <v>67462.30500000001</v>
      </c>
      <c r="F32" s="11">
        <f>F20</f>
        <v>36743.5</v>
      </c>
      <c r="G32" s="11">
        <f>10/22*4.99</f>
        <v>2.268181818181818</v>
      </c>
      <c r="H32" s="11">
        <f t="shared" si="1"/>
        <v>83340.93863636363</v>
      </c>
    </row>
    <row r="33" spans="1:8" s="12" customFormat="1" ht="12.75">
      <c r="A33" s="9" t="s">
        <v>6</v>
      </c>
      <c r="B33" s="10" t="s">
        <v>7</v>
      </c>
      <c r="C33" s="11">
        <f>C20</f>
        <v>27039</v>
      </c>
      <c r="D33" s="11">
        <v>4.99</v>
      </c>
      <c r="E33" s="11">
        <f t="shared" si="0"/>
        <v>134924.61000000002</v>
      </c>
      <c r="F33" s="11">
        <f>F20</f>
        <v>36743.5</v>
      </c>
      <c r="G33" s="11">
        <f>10/22*4.99</f>
        <v>2.268181818181818</v>
      </c>
      <c r="H33" s="11">
        <f t="shared" si="1"/>
        <v>83340.93863636363</v>
      </c>
    </row>
    <row r="34" spans="1:8" s="15" customFormat="1" ht="12.75">
      <c r="A34" s="13" t="s">
        <v>10</v>
      </c>
      <c r="B34" s="13"/>
      <c r="C34" s="14"/>
      <c r="D34" s="14"/>
      <c r="E34" s="14">
        <f>SUM(E20+E21+E22+E32+E33)</f>
        <v>551964.3136363636</v>
      </c>
      <c r="F34" s="14"/>
      <c r="G34" s="14"/>
      <c r="H34" s="14">
        <f>SUM(H20+H21+H22+H32+H33)</f>
        <v>416704.6931818181</v>
      </c>
    </row>
    <row r="36" spans="5:7" ht="12.75">
      <c r="E36" s="5"/>
      <c r="G36" s="5"/>
    </row>
    <row r="37" ht="12.75">
      <c r="E37" s="5"/>
    </row>
    <row r="38" spans="1:7" s="5" customFormat="1" ht="12.75">
      <c r="A38" s="5" t="s">
        <v>19</v>
      </c>
      <c r="E38" s="27">
        <f>E34+H34</f>
        <v>968669.0068181817</v>
      </c>
      <c r="G38" s="16"/>
    </row>
    <row r="39" ht="12.75">
      <c r="E39" s="18"/>
    </row>
    <row r="40" s="6" customFormat="1" ht="13.5">
      <c r="E40" s="19"/>
    </row>
    <row r="41" spans="1:6" ht="12.75">
      <c r="A41" s="28"/>
      <c r="B41" s="28"/>
      <c r="C41" s="28"/>
      <c r="E41" s="17"/>
      <c r="F41" s="21"/>
    </row>
    <row r="42" ht="12.75">
      <c r="E42" s="20"/>
    </row>
    <row r="44" spans="5:6" ht="12.75">
      <c r="E44" s="17"/>
      <c r="F44" s="17"/>
    </row>
  </sheetData>
  <sheetProtection/>
  <mergeCells count="1">
    <mergeCell ref="A41:C41"/>
  </mergeCells>
  <printOptions/>
  <pageMargins left="0.5118110236220472" right="0" top="0" bottom="0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2012-11-09T03:25:27Z</cp:lastPrinted>
  <dcterms:created xsi:type="dcterms:W3CDTF">2006-09-28T05:33:49Z</dcterms:created>
  <dcterms:modified xsi:type="dcterms:W3CDTF">2012-11-26T07:35:43Z</dcterms:modified>
  <cp:category/>
  <cp:version/>
  <cp:contentType/>
  <cp:contentStatus/>
</cp:coreProperties>
</file>